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ommaradia/Desktop/VPF/Finance office/Budget 25-26/"/>
    </mc:Choice>
  </mc:AlternateContent>
  <xr:revisionPtr revIDLastSave="0" documentId="13_ncr:1_{01B66868-2A5E-7446-9AFE-6A2C3BD8C5EE}" xr6:coauthVersionLast="47" xr6:coauthVersionMax="47" xr10:uidLastSave="{00000000-0000-0000-0000-000000000000}"/>
  <bookViews>
    <workbookView xWindow="0" yWindow="720" windowWidth="29400" windowHeight="18400" tabRatio="792" activeTab="2" xr2:uid="{204F0290-4EE3-482C-B0BD-89355231A50B}"/>
  </bookViews>
  <sheets>
    <sheet name="IS-TOTAL" sheetId="29" r:id="rId1"/>
    <sheet name=" IS-GENERAL" sheetId="16" r:id="rId2"/>
    <sheet name="IS-AD" sheetId="2" r:id="rId3"/>
    <sheet name="IS-WO" sheetId="36" r:id="rId4"/>
    <sheet name="IS-SS" sheetId="35" r:id="rId5"/>
    <sheet name="IS-EX" sheetId="34" r:id="rId6"/>
    <sheet name="IS-SI" sheetId="33" r:id="rId7"/>
    <sheet name="IS-WI" sheetId="28" r:id="rId8"/>
    <sheet name="IS-IN" sheetId="32" r:id="rId9"/>
    <sheet name="IS-RO" sheetId="26" r:id="rId10"/>
    <sheet name="IS-FC" sheetId="31" r:id="rId11"/>
    <sheet name="IS-US" sheetId="30" r:id="rId12"/>
    <sheet name="IS-SP" sheetId="27" r:id="rId13"/>
    <sheet name="IS-IS" sheetId="25" r:id="rId14"/>
    <sheet name="IS-PS" sheetId="24" r:id="rId15"/>
    <sheet name="IS-OL" sheetId="23" r:id="rId16"/>
    <sheet name="IS-AB" sheetId="22" r:id="rId17"/>
    <sheet name="IS-HW" sheetId="20" r:id="rId18"/>
    <sheet name="IS-HA" sheetId="19" r:id="rId19"/>
    <sheet name="IS-GL" sheetId="17" r:id="rId20"/>
    <sheet name="IS-FD" sheetId="14" r:id="rId21"/>
    <sheet name="IS-PR" sheetId="11" r:id="rId22"/>
    <sheet name="IS-EL" sheetId="10" r:id="rId23"/>
    <sheet name="IS-DS" sheetId="8" r:id="rId24"/>
    <sheet name="IS-CO" sheetId="7" r:id="rId25"/>
    <sheet name="IS-CM" sheetId="6" r:id="rId26"/>
    <sheet name="IS-CL" sheetId="5" r:id="rId27"/>
    <sheet name="IS-BU" sheetId="4" r:id="rId28"/>
    <sheet name="Sheet1" sheetId="1" state="hidden" r:id="rId29"/>
  </sheets>
  <definedNames>
    <definedName name="_xlnm.Print_Area" localSheetId="1">' IS-GENERAL'!$A$1:$K$20</definedName>
    <definedName name="_xlnm.Print_Area" localSheetId="16">'IS-AB'!$A$1:$K$29</definedName>
    <definedName name="_xlnm.Print_Area" localSheetId="2">'IS-AD'!$A$1:$K$58</definedName>
    <definedName name="_xlnm.Print_Area" localSheetId="27">'IS-BU'!$A$1:$K$43</definedName>
    <definedName name="_xlnm.Print_Area" localSheetId="26">'IS-CL'!$A$1:$K$39</definedName>
    <definedName name="_xlnm.Print_Area" localSheetId="25">'IS-CM'!$A$1:$K$57</definedName>
    <definedName name="_xlnm.Print_Area" localSheetId="24">'IS-CO'!$A$1:$K$20</definedName>
    <definedName name="_xlnm.Print_Area" localSheetId="23">'IS-DS'!$A$1:$K$29</definedName>
    <definedName name="_xlnm.Print_Area" localSheetId="22">'IS-EL'!$A$1:$K$22</definedName>
    <definedName name="_xlnm.Print_Area" localSheetId="5">'IS-EX'!$A$1:$K$47</definedName>
    <definedName name="_xlnm.Print_Area" localSheetId="10">'IS-FC'!$A$1:$K$32</definedName>
    <definedName name="_xlnm.Print_Area" localSheetId="20">'IS-FD'!$A$1:$K$49</definedName>
    <definedName name="_xlnm.Print_Area" localSheetId="19">'IS-GL'!$A$1:$K$29</definedName>
    <definedName name="_xlnm.Print_Area" localSheetId="18">'IS-HA'!$A$1:$K$71</definedName>
    <definedName name="_xlnm.Print_Area" localSheetId="17">'IS-HW'!$A$1:$K$29</definedName>
    <definedName name="_xlnm.Print_Area" localSheetId="8">'IS-IN'!$A$1:$K$27</definedName>
    <definedName name="_xlnm.Print_Area" localSheetId="13">'IS-IS'!$A$1:$K$34</definedName>
    <definedName name="_xlnm.Print_Area" localSheetId="15">'IS-OL'!$A$1:$K$71</definedName>
    <definedName name="_xlnm.Print_Area" localSheetId="21">'IS-PR'!$A$1:$K$28</definedName>
    <definedName name="_xlnm.Print_Area" localSheetId="14">'IS-PS'!$A$1:$K$29</definedName>
    <definedName name="_xlnm.Print_Area" localSheetId="9">'IS-RO'!$A$1:$K$59</definedName>
    <definedName name="_xlnm.Print_Area" localSheetId="6">'IS-SI'!$A$1:$K$26</definedName>
    <definedName name="_xlnm.Print_Area" localSheetId="12">'IS-SP'!$A$1:$K$24</definedName>
    <definedName name="_xlnm.Print_Area" localSheetId="4">'IS-SS'!$A$1:$K$32</definedName>
    <definedName name="_xlnm.Print_Area" localSheetId="0">'IS-TOTAL'!$A$1:$K$8</definedName>
    <definedName name="_xlnm.Print_Area" localSheetId="11">'IS-US'!$A$1:$K$44</definedName>
    <definedName name="_xlnm.Print_Area" localSheetId="7">'IS-WI'!$A$1:$J$77</definedName>
    <definedName name="_xlnm.Print_Area" localSheetId="3">'IS-WO'!$A$1:$K$32</definedName>
    <definedName name="_xlnm.Print_Titles" localSheetId="1">' IS-GENERAL'!$7:$7</definedName>
    <definedName name="_xlnm.Print_Titles" localSheetId="16">'IS-AB'!$7:$7</definedName>
    <definedName name="_xlnm.Print_Titles" localSheetId="2">'IS-AD'!$7:$7</definedName>
    <definedName name="_xlnm.Print_Titles" localSheetId="27">'IS-BU'!$7:$7</definedName>
    <definedName name="_xlnm.Print_Titles" localSheetId="26">'IS-CL'!$7:$7</definedName>
    <definedName name="_xlnm.Print_Titles" localSheetId="25">'IS-CM'!$7:$7</definedName>
    <definedName name="_xlnm.Print_Titles" localSheetId="24">'IS-CO'!$7:$7</definedName>
    <definedName name="_xlnm.Print_Titles" localSheetId="23">'IS-DS'!$7:$7</definedName>
    <definedName name="_xlnm.Print_Titles" localSheetId="22">'IS-EL'!$7:$7</definedName>
    <definedName name="_xlnm.Print_Titles" localSheetId="5">'IS-EX'!$7:$7</definedName>
    <definedName name="_xlnm.Print_Titles" localSheetId="10">'IS-FC'!$7:$7</definedName>
    <definedName name="_xlnm.Print_Titles" localSheetId="20">'IS-FD'!$7:$7</definedName>
    <definedName name="_xlnm.Print_Titles" localSheetId="19">'IS-GL'!$7:$7</definedName>
    <definedName name="_xlnm.Print_Titles" localSheetId="18">'IS-HA'!$7:$7</definedName>
    <definedName name="_xlnm.Print_Titles" localSheetId="17">'IS-HW'!$7:$7</definedName>
    <definedName name="_xlnm.Print_Titles" localSheetId="8">'IS-IN'!$7:$7</definedName>
    <definedName name="_xlnm.Print_Titles" localSheetId="13">'IS-IS'!$7:$7</definedName>
    <definedName name="_xlnm.Print_Titles" localSheetId="15">'IS-OL'!$7:$7</definedName>
    <definedName name="_xlnm.Print_Titles" localSheetId="21">'IS-PR'!$7:$7</definedName>
    <definedName name="_xlnm.Print_Titles" localSheetId="14">'IS-PS'!$7:$7</definedName>
    <definedName name="_xlnm.Print_Titles" localSheetId="9">'IS-RO'!$7:$7</definedName>
    <definedName name="_xlnm.Print_Titles" localSheetId="6">'IS-SI'!$7:$7</definedName>
    <definedName name="_xlnm.Print_Titles" localSheetId="12">'IS-SP'!$7:$7</definedName>
    <definedName name="_xlnm.Print_Titles" localSheetId="4">'IS-SS'!$7:$7</definedName>
    <definedName name="_xlnm.Print_Titles" localSheetId="0">'IS-TOTAL'!$7:$7</definedName>
    <definedName name="_xlnm.Print_Titles" localSheetId="11">'IS-US'!$7:$7</definedName>
    <definedName name="_xlnm.Print_Titles" localSheetId="7">'IS-WI'!$7:$7</definedName>
    <definedName name="_xlnm.Print_Titles" localSheetId="3">'IS-WO'!$7:$7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F37" i="28"/>
  <c r="F39" i="28" s="1"/>
  <c r="F13" i="28"/>
  <c r="G49" i="23"/>
  <c r="G66" i="23" s="1"/>
  <c r="G54" i="26"/>
  <c r="G59" i="26" s="1"/>
  <c r="G24" i="23"/>
  <c r="G52" i="6"/>
  <c r="G29" i="6"/>
  <c r="G25" i="17"/>
  <c r="G71" i="19"/>
  <c r="G25" i="20"/>
  <c r="G29" i="25"/>
  <c r="G8" i="30"/>
  <c r="G34" i="34"/>
  <c r="G35" i="34" s="1"/>
  <c r="G52" i="2"/>
  <c r="G19" i="7"/>
  <c r="G20" i="7" s="1"/>
  <c r="G15" i="2"/>
  <c r="G22" i="27"/>
  <c r="G20" i="27"/>
  <c r="G8" i="16"/>
  <c r="G28" i="11"/>
  <c r="G24" i="11"/>
  <c r="G20" i="16"/>
  <c r="G10" i="5"/>
  <c r="G71" i="23" l="1"/>
  <c r="G19" i="26"/>
  <c r="G12" i="29"/>
  <c r="G25" i="33"/>
  <c r="G26" i="33" s="1"/>
  <c r="G18" i="29" s="1"/>
  <c r="G9" i="33"/>
  <c r="G26" i="32"/>
  <c r="G27" i="32" s="1"/>
  <c r="G19" i="29" s="1"/>
  <c r="G9" i="32"/>
  <c r="G12" i="34"/>
  <c r="G28" i="24"/>
  <c r="G29" i="24" s="1"/>
  <c r="G25" i="29" s="1"/>
  <c r="G42" i="30"/>
  <c r="G16" i="30"/>
  <c r="G33" i="25"/>
  <c r="G24" i="29" s="1"/>
  <c r="G22" i="10"/>
  <c r="G31" i="29" s="1"/>
  <c r="G21" i="10"/>
  <c r="G25" i="8"/>
  <c r="G29" i="8" s="1"/>
  <c r="G25" i="22"/>
  <c r="G29" i="22" s="1"/>
  <c r="G26" i="29" s="1"/>
  <c r="G33" i="29"/>
  <c r="G30" i="29"/>
  <c r="G29" i="29"/>
  <c r="G23" i="29"/>
  <c r="G22" i="29"/>
  <c r="G16" i="29"/>
  <c r="G65" i="19"/>
  <c r="G25" i="19"/>
  <c r="G14" i="29"/>
  <c r="G28" i="36"/>
  <c r="G32" i="36" s="1"/>
  <c r="G15" i="29" s="1"/>
  <c r="G31" i="35"/>
  <c r="G32" i="35" s="1"/>
  <c r="G17" i="29" s="1"/>
  <c r="G10" i="11"/>
  <c r="G10" i="20"/>
  <c r="G29" i="20"/>
  <c r="G27" i="29" s="1"/>
  <c r="G49" i="14"/>
  <c r="G48" i="14"/>
  <c r="G31" i="31"/>
  <c r="G32" i="31" s="1"/>
  <c r="G20" i="29" s="1"/>
  <c r="G9" i="8"/>
  <c r="G56" i="6"/>
  <c r="G34" i="29" s="1"/>
  <c r="G38" i="5"/>
  <c r="G39" i="5" s="1"/>
  <c r="G35" i="29" s="1"/>
  <c r="G42" i="4"/>
  <c r="G37" i="4"/>
  <c r="G14" i="4"/>
  <c r="G58" i="2"/>
  <c r="G13" i="29" l="1"/>
  <c r="G29" i="17"/>
  <c r="G28" i="29" s="1"/>
  <c r="G32" i="29"/>
  <c r="G11" i="29"/>
  <c r="G43" i="4"/>
  <c r="G44" i="30"/>
  <c r="G21" i="29" s="1"/>
  <c r="G36" i="29"/>
  <c r="G10" i="29"/>
  <c r="L52" i="2" l="1"/>
  <c r="S46" i="2"/>
  <c r="Y34" i="2"/>
  <c r="U32" i="2"/>
  <c r="Y32" i="2" s="1"/>
  <c r="W30" i="2"/>
  <c r="Y30" i="2" s="1"/>
  <c r="W29" i="2"/>
  <c r="W28" i="2"/>
  <c r="U28" i="2"/>
  <c r="U29" i="2"/>
  <c r="V20" i="16"/>
  <c r="Y29" i="2" l="1"/>
  <c r="Y28" i="2"/>
  <c r="L29" i="24"/>
  <c r="Q17" i="31"/>
  <c r="K76" i="28"/>
  <c r="L23" i="5"/>
  <c r="L38" i="5" s="1"/>
  <c r="L21" i="5"/>
  <c r="L8" i="5"/>
  <c r="L36" i="14"/>
  <c r="L32" i="14"/>
  <c r="L49" i="14" s="1"/>
  <c r="L20" i="17"/>
  <c r="L19" i="17"/>
  <c r="L69" i="19"/>
  <c r="L25" i="19"/>
  <c r="L65" i="19"/>
  <c r="L71" i="19" s="1"/>
  <c r="L48" i="19"/>
  <c r="L47" i="19"/>
  <c r="L46" i="19"/>
  <c r="L45" i="19"/>
  <c r="R45" i="19"/>
  <c r="L24" i="19"/>
  <c r="L21" i="20"/>
  <c r="L19" i="20"/>
  <c r="L49" i="23"/>
  <c r="L50" i="23"/>
  <c r="L47" i="23"/>
  <c r="L46" i="23"/>
  <c r="L36" i="23"/>
  <c r="L35" i="23"/>
  <c r="L34" i="23"/>
  <c r="L33" i="23"/>
  <c r="L32" i="23"/>
  <c r="L31" i="23"/>
  <c r="L30" i="23"/>
  <c r="L29" i="23"/>
  <c r="L28" i="23"/>
  <c r="L27" i="23"/>
  <c r="L15" i="23"/>
  <c r="L14" i="23"/>
  <c r="L13" i="23"/>
  <c r="L12" i="23"/>
  <c r="L11" i="23"/>
  <c r="L10" i="23"/>
  <c r="L9" i="23"/>
  <c r="L22" i="25"/>
  <c r="L20" i="25"/>
  <c r="L33" i="25" s="1"/>
  <c r="L22" i="27"/>
  <c r="L30" i="30"/>
  <c r="L42" i="30" s="1"/>
  <c r="L33" i="30"/>
  <c r="L31" i="30"/>
  <c r="L8" i="30"/>
  <c r="L16" i="30" s="1"/>
  <c r="L22" i="36"/>
  <c r="L20" i="36"/>
  <c r="L32" i="36" s="1"/>
  <c r="L15" i="2"/>
  <c r="L16" i="16"/>
  <c r="L12" i="16"/>
  <c r="P8" i="16"/>
  <c r="L8" i="16" s="1"/>
  <c r="V15" i="16" s="1"/>
  <c r="L9" i="16" l="1"/>
  <c r="L20" i="16" s="1"/>
  <c r="L66" i="23"/>
  <c r="L24" i="23"/>
  <c r="L39" i="5"/>
  <c r="L44" i="30"/>
  <c r="L29" i="20"/>
  <c r="L25" i="17"/>
  <c r="L29" i="17" s="1"/>
  <c r="L58" i="2"/>
  <c r="L71" i="23" l="1"/>
  <c r="G37" i="29" s="1"/>
</calcChain>
</file>

<file path=xl/sharedStrings.xml><?xml version="1.0" encoding="utf-8"?>
<sst xmlns="http://schemas.openxmlformats.org/spreadsheetml/2006/main" count="4539" uniqueCount="1368">
  <si>
    <t>Carleton University Student Association</t>
  </si>
  <si>
    <t>Administration</t>
  </si>
  <si>
    <t>/REPORT/IS/IS-AD</t>
  </si>
  <si>
    <t xml:space="preserve">
 Line  v</t>
  </si>
  <si>
    <t xml:space="preserve">
 Folder</t>
  </si>
  <si>
    <t xml:space="preserve">
 Name</t>
  </si>
  <si>
    <t xml:space="preserve">
 Description</t>
  </si>
  <si>
    <t xml:space="preserve">
 C</t>
  </si>
  <si>
    <t xml:space="preserve">
 U</t>
  </si>
  <si>
    <t xml:space="preserve">
 </t>
  </si>
  <si>
    <t>total</t>
  </si>
  <si>
    <t>IS-6105-AD</t>
  </si>
  <si>
    <t>Office Supplies</t>
  </si>
  <si>
    <t>1</t>
  </si>
  <si>
    <t/>
  </si>
  <si>
    <t>IS-6060-AD</t>
  </si>
  <si>
    <t>Covid Supplies</t>
  </si>
  <si>
    <t>IS-6110-AD</t>
  </si>
  <si>
    <t>Duplicating</t>
  </si>
  <si>
    <t>IS-6111-AD</t>
  </si>
  <si>
    <t>Color Duplicating</t>
  </si>
  <si>
    <t>IS-6150-AD</t>
  </si>
  <si>
    <t>Promotion &amp; Advertising</t>
  </si>
  <si>
    <t>IS-6200-AD</t>
  </si>
  <si>
    <t>Vol.Training &amp; Staff Appreciation</t>
  </si>
  <si>
    <t>IS-6900-AD</t>
  </si>
  <si>
    <t>Miscellaneous Expenses</t>
  </si>
  <si>
    <t>IS-8200-AD</t>
  </si>
  <si>
    <t>Salaries 3011</t>
  </si>
  <si>
    <t>IS-8205-AD</t>
  </si>
  <si>
    <t>Wages 1281</t>
  </si>
  <si>
    <t>IS-8210-AD</t>
  </si>
  <si>
    <t>Wages Non-Union</t>
  </si>
  <si>
    <t>IS-8250-AD</t>
  </si>
  <si>
    <t>Payroll taxes 3011</t>
  </si>
  <si>
    <t>IS-8255-AD</t>
  </si>
  <si>
    <t>Payroll Taxes 1281</t>
  </si>
  <si>
    <t>IS-8260-AD</t>
  </si>
  <si>
    <t>Payroll taxes Non-Union</t>
  </si>
  <si>
    <t>IS-8300-AD</t>
  </si>
  <si>
    <t>Travel expenses, taxis, buses</t>
  </si>
  <si>
    <t>IS-8305-AD</t>
  </si>
  <si>
    <t>Board Expenses</t>
  </si>
  <si>
    <t>IS-8350-AD</t>
  </si>
  <si>
    <t>Training/Conference/Prof. Dev.</t>
  </si>
  <si>
    <t>IS-8351-AD</t>
  </si>
  <si>
    <t>Training - Health &amp; Safety</t>
  </si>
  <si>
    <t>IS-8352-AD</t>
  </si>
  <si>
    <t xml:space="preserve"> HR module</t>
  </si>
  <si>
    <t>IS-8500-AD</t>
  </si>
  <si>
    <t>Audit Fees</t>
  </si>
  <si>
    <t>IS-8505-AD</t>
  </si>
  <si>
    <t>Legal Fees (lawyers only)</t>
  </si>
  <si>
    <t>IS-8510-AD</t>
  </si>
  <si>
    <t>Professional Fees (non-lawyer)</t>
  </si>
  <si>
    <t>IS-9125-AD</t>
  </si>
  <si>
    <t>Telephones</t>
  </si>
  <si>
    <t>IS-9130-AD</t>
  </si>
  <si>
    <t>Courier, Mail</t>
  </si>
  <si>
    <t>IS-9200-AD</t>
  </si>
  <si>
    <t>Rent</t>
  </si>
  <si>
    <t>IS-9201-AD</t>
  </si>
  <si>
    <t>Rent storage</t>
  </si>
  <si>
    <t>IS-9210-AD</t>
  </si>
  <si>
    <t>Insurance Expenses</t>
  </si>
  <si>
    <t>IS-9225-AD</t>
  </si>
  <si>
    <t>Maintenance and Repairs</t>
  </si>
  <si>
    <t>IS-9225-AU</t>
  </si>
  <si>
    <t>IS-9240-AU</t>
  </si>
  <si>
    <t>Software</t>
  </si>
  <si>
    <t>IS-8201-AD</t>
  </si>
  <si>
    <t>Senior Managment Salaries</t>
  </si>
  <si>
    <t>IS-8251-AD</t>
  </si>
  <si>
    <t>Payroll taxes Senior Managment</t>
  </si>
  <si>
    <t>IS-9400-AD</t>
  </si>
  <si>
    <t>Ombudsperson</t>
  </si>
  <si>
    <t>IS-9401-AD</t>
  </si>
  <si>
    <t>Giving Tuesday Donation</t>
  </si>
  <si>
    <t>IS-9402-AD</t>
  </si>
  <si>
    <t>Grant to Career Services</t>
  </si>
  <si>
    <t>IS-9403-AD</t>
  </si>
  <si>
    <t>CUSA's portion of Orientation</t>
  </si>
  <si>
    <t>IS-9500-AD</t>
  </si>
  <si>
    <t>Capital Asset Purchases</t>
  </si>
  <si>
    <t>IS-9700-AD</t>
  </si>
  <si>
    <t>Bank Charges</t>
  </si>
  <si>
    <t>IS-9701-AD</t>
  </si>
  <si>
    <t>Swipe Cards Charges</t>
  </si>
  <si>
    <t>IS-9702-AD</t>
  </si>
  <si>
    <t>Scholarship Fund</t>
  </si>
  <si>
    <t>IS-9703-AD</t>
  </si>
  <si>
    <t>Contingency Fund</t>
  </si>
  <si>
    <t>IS-9704-AD</t>
  </si>
  <si>
    <t>CUSA's support to USC</t>
  </si>
  <si>
    <t>IS-9750-AD</t>
  </si>
  <si>
    <t>Bad Debts Expenses</t>
  </si>
  <si>
    <t>IS-9925-AD</t>
  </si>
  <si>
    <t>Contingency-Building Fund</t>
  </si>
  <si>
    <t>IS-9999-AD</t>
  </si>
  <si>
    <t>CUSA Prior Year Expenses</t>
  </si>
  <si>
    <t>IS-EXP-AD</t>
  </si>
  <si>
    <t>Total Expenses (before Deprec.)</t>
  </si>
  <si>
    <t>IS-9800-97</t>
  </si>
  <si>
    <t>Deprec. Office Equipment</t>
  </si>
  <si>
    <t>IS-9801-97</t>
  </si>
  <si>
    <t>Deprec. Office Renovations</t>
  </si>
  <si>
    <t>IS-9899-97</t>
  </si>
  <si>
    <t>Gain or Loss in Disposals</t>
  </si>
  <si>
    <t>IS-DEP-AD</t>
  </si>
  <si>
    <t>Total Depreciation</t>
  </si>
  <si>
    <t>IS-NETINC-AD</t>
  </si>
  <si>
    <t>Net Income -  Administration</t>
  </si>
  <si>
    <t>Other Revenue</t>
  </si>
  <si>
    <t>Total Revenue</t>
  </si>
  <si>
    <t>Books &amp; Subscriptions</t>
  </si>
  <si>
    <t>Miscellaneous</t>
  </si>
  <si>
    <t>Benefits Non-Union</t>
  </si>
  <si>
    <t>Tuition Credits</t>
  </si>
  <si>
    <t>Total Expenses (before Depr.)</t>
  </si>
  <si>
    <t>Building Operations</t>
  </si>
  <si>
    <t>/REPORT/IS/IS-BU</t>
  </si>
  <si>
    <t>IS-5000-BU</t>
  </si>
  <si>
    <t>Table Rental</t>
  </si>
  <si>
    <t>IS-5005-BU</t>
  </si>
  <si>
    <t>Sublet Lease</t>
  </si>
  <si>
    <t>IS-5010-BU</t>
  </si>
  <si>
    <t>Commissions</t>
  </si>
  <si>
    <t>IS-5015-BU</t>
  </si>
  <si>
    <t>Cleaning Revenue</t>
  </si>
  <si>
    <t>IS-5900-BU</t>
  </si>
  <si>
    <t>Misc. Revenue</t>
  </si>
  <si>
    <t>IS-5950-BU</t>
  </si>
  <si>
    <t>Building Fund Retirement</t>
  </si>
  <si>
    <t>IS-REV-BU</t>
  </si>
  <si>
    <t>IS-6105-BU</t>
  </si>
  <si>
    <t>IS-6110-BU</t>
  </si>
  <si>
    <t>IS-8200-BU</t>
  </si>
  <si>
    <t>IS-8205-BU</t>
  </si>
  <si>
    <t>Security Wages 1281</t>
  </si>
  <si>
    <t>IS-8206-BU</t>
  </si>
  <si>
    <t>Cleaning Wages 1281</t>
  </si>
  <si>
    <t>IS-8250-BU</t>
  </si>
  <si>
    <t>IS-8255-BU</t>
  </si>
  <si>
    <t>IS-8300-BU</t>
  </si>
  <si>
    <t>IS-8500-BU</t>
  </si>
  <si>
    <t>Audit fees</t>
  </si>
  <si>
    <t>IS-9210-BU</t>
  </si>
  <si>
    <t>Insurance expenses</t>
  </si>
  <si>
    <t>IS-9125-BU</t>
  </si>
  <si>
    <t>IS-9200-BU</t>
  </si>
  <si>
    <t>IS-9220-BU</t>
  </si>
  <si>
    <t>Equip. Rentals</t>
  </si>
  <si>
    <t>IS-9225-BU</t>
  </si>
  <si>
    <t>Maintenance and Repairs Building</t>
  </si>
  <si>
    <t>IS-9226-BU</t>
  </si>
  <si>
    <t>Asset Repairs,Replacement</t>
  </si>
  <si>
    <t>IS-9227-BU</t>
  </si>
  <si>
    <t>Supplies</t>
  </si>
  <si>
    <t>IS-9228-BU</t>
  </si>
  <si>
    <t>Cleaning Supplies</t>
  </si>
  <si>
    <t>IS-9229-BU</t>
  </si>
  <si>
    <t>Haven and Roosters renovations</t>
  </si>
  <si>
    <t>IS-9230.BU</t>
  </si>
  <si>
    <t>Other renovations</t>
  </si>
  <si>
    <t>IS-9240-BU</t>
  </si>
  <si>
    <t>Softwares</t>
  </si>
  <si>
    <t>IS-9900-BU</t>
  </si>
  <si>
    <t>IS-EXP-BU</t>
  </si>
  <si>
    <t>IS-9802-97</t>
  </si>
  <si>
    <t>Deprec. Unicentre Furniture</t>
  </si>
  <si>
    <t>IS-9805-97</t>
  </si>
  <si>
    <t>Deprec. Leasehold Improvements</t>
  </si>
  <si>
    <t>IS-9845-97</t>
  </si>
  <si>
    <t>Deprec. Accessibility Furniture</t>
  </si>
  <si>
    <t>IS-DEP-BU</t>
  </si>
  <si>
    <t>IS-NETINC-BU</t>
  </si>
  <si>
    <t>Net Income - Building Operations</t>
  </si>
  <si>
    <t>Clubs &amp; Societies</t>
  </si>
  <si>
    <t>/REPORT/IS/IS-CL</t>
  </si>
  <si>
    <t>IS-5000-CL</t>
  </si>
  <si>
    <t>Levies</t>
  </si>
  <si>
    <t>IS-5005-CL</t>
  </si>
  <si>
    <t>Sponsorship Revenue</t>
  </si>
  <si>
    <t>IS-REV-CL</t>
  </si>
  <si>
    <t>IS-6105-CL</t>
  </si>
  <si>
    <t>Clubs Comm. Office Supplies</t>
  </si>
  <si>
    <t>IS-6106-CL</t>
  </si>
  <si>
    <t>Clubs and Societies Handbook</t>
  </si>
  <si>
    <t>IS-6110-CL</t>
  </si>
  <si>
    <t>Clubs Commissionner Duplicating</t>
  </si>
  <si>
    <t>IS-6111-CL</t>
  </si>
  <si>
    <t>Duplicating Grants individual clubs</t>
  </si>
  <si>
    <t>IS-6125-CL</t>
  </si>
  <si>
    <t>CUSA Hub &amp; clubs software</t>
  </si>
  <si>
    <t>IS-6150-CL</t>
  </si>
  <si>
    <t>IS-6500-CL</t>
  </si>
  <si>
    <t>Projects</t>
  </si>
  <si>
    <t>IS-1000-CL</t>
  </si>
  <si>
    <t>Student Development expenses</t>
  </si>
  <si>
    <t>IS-6501-CL</t>
  </si>
  <si>
    <t>Clubs Gala</t>
  </si>
  <si>
    <t>IS-8200-CL</t>
  </si>
  <si>
    <t>Wages 3011</t>
  </si>
  <si>
    <t>IS-8205-CL</t>
  </si>
  <si>
    <t>IS-8250-CL</t>
  </si>
  <si>
    <t>Payroll Taxes 3011</t>
  </si>
  <si>
    <t>IS-8210-CL</t>
  </si>
  <si>
    <t>Wages non-Union Intern Honorariums</t>
  </si>
  <si>
    <t>IS-8255-CL</t>
  </si>
  <si>
    <t>IS-8351-CL</t>
  </si>
  <si>
    <t>Exec dev confrence reg &amp; exp</t>
  </si>
  <si>
    <t>IS-8350-CL</t>
  </si>
  <si>
    <t>Professional Development</t>
  </si>
  <si>
    <t>IS-8360-CL</t>
  </si>
  <si>
    <t>Clubs Commission Tuition</t>
  </si>
  <si>
    <t>IS-9125-CL</t>
  </si>
  <si>
    <t>IS-9200-CL</t>
  </si>
  <si>
    <t>Clubs Commissions Rent</t>
  </si>
  <si>
    <t>IS-9220-CL</t>
  </si>
  <si>
    <t>Equipment Rentals IMS</t>
  </si>
  <si>
    <t>IS-9400-CL</t>
  </si>
  <si>
    <t>Faccs Grants</t>
  </si>
  <si>
    <t>IS-9401-CL</t>
  </si>
  <si>
    <t>Summer Funding Grants</t>
  </si>
  <si>
    <t>IS-9500-CL</t>
  </si>
  <si>
    <t>Capital Asset purchases</t>
  </si>
  <si>
    <t>IS-9700-CL</t>
  </si>
  <si>
    <t>Clubs Bank Fee Subsidy</t>
  </si>
  <si>
    <t>IS-9900-CL</t>
  </si>
  <si>
    <t>IS-EXP-CL</t>
  </si>
  <si>
    <t>Total Expenses</t>
  </si>
  <si>
    <t>IS-NETINC-CL</t>
  </si>
  <si>
    <t>Net Income - Clubs &amp; Societies</t>
  </si>
  <si>
    <t>Communications</t>
  </si>
  <si>
    <t>/REPORT/IS/IS-CM</t>
  </si>
  <si>
    <t>HANDBOOK</t>
  </si>
  <si>
    <t>IS-5000-CM</t>
  </si>
  <si>
    <t>Handbook Revenue</t>
  </si>
  <si>
    <t>IS-REVHB-CM</t>
  </si>
  <si>
    <t>Total Handbook Revenue</t>
  </si>
  <si>
    <t>IS-6155-CM</t>
  </si>
  <si>
    <t>Agenda and Notebook Costs</t>
  </si>
  <si>
    <t>IS-8205-CM</t>
  </si>
  <si>
    <t>IS-EXPHB-CM</t>
  </si>
  <si>
    <t>Total Handbook Expenses</t>
  </si>
  <si>
    <t>IS-NETINCHB-CM</t>
  </si>
  <si>
    <t>Net Income - Handbook</t>
  </si>
  <si>
    <t>YEARBOOK</t>
  </si>
  <si>
    <t>IS-5005-CM</t>
  </si>
  <si>
    <t>Yearbook Revenue</t>
  </si>
  <si>
    <t>IS-REVYB-CM</t>
  </si>
  <si>
    <t>Total Yearbook Revenue</t>
  </si>
  <si>
    <t>IS-6156-CM</t>
  </si>
  <si>
    <t>Yearbook Costs</t>
  </si>
  <si>
    <t>IS-8211-CM</t>
  </si>
  <si>
    <t>Wages Non-Union - Yearbook</t>
  </si>
  <si>
    <t>IS-EXPYB-CM</t>
  </si>
  <si>
    <t>Total Yearbook Expenses</t>
  </si>
  <si>
    <t>S</t>
  </si>
  <si>
    <t>IS-NETINCYB-CM</t>
  </si>
  <si>
    <t>Net income - Yearbook</t>
  </si>
  <si>
    <t>PRINTING</t>
  </si>
  <si>
    <t>IS-5900-CM</t>
  </si>
  <si>
    <t>Printing Revenue</t>
  </si>
  <si>
    <t>IS-6111-CM</t>
  </si>
  <si>
    <t>Printing Costs</t>
  </si>
  <si>
    <t>IS-NETINCPR</t>
  </si>
  <si>
    <t>Net Income Printing</t>
  </si>
  <si>
    <t>OTHER PUBLICATIONS</t>
  </si>
  <si>
    <t>IS-6105-CM</t>
  </si>
  <si>
    <t>IS-6106-CM</t>
  </si>
  <si>
    <t>CUSA Notebooks</t>
  </si>
  <si>
    <t>IS-6110-CM</t>
  </si>
  <si>
    <t>IS-6115-CM</t>
  </si>
  <si>
    <t>Magazines &amp; subscriptions</t>
  </si>
  <si>
    <t>IS-6150-CM</t>
  </si>
  <si>
    <t>Promotion</t>
  </si>
  <si>
    <t>IS-6151-CM</t>
  </si>
  <si>
    <t>Advertising</t>
  </si>
  <si>
    <t>IS-6152-CM</t>
  </si>
  <si>
    <t>Sponsorship</t>
  </si>
  <si>
    <t>IS-6500-CM</t>
  </si>
  <si>
    <t>Web Management</t>
  </si>
  <si>
    <t>IS-8200-CM</t>
  </si>
  <si>
    <t>IS-8210-CM</t>
  </si>
  <si>
    <t>Non-Union Wages</t>
  </si>
  <si>
    <t>IS-8250-CM</t>
  </si>
  <si>
    <t>IS-8255-CM</t>
  </si>
  <si>
    <t>IS-8260-CM</t>
  </si>
  <si>
    <t>IS-8350-CM</t>
  </si>
  <si>
    <t>IS-9125-CM</t>
  </si>
  <si>
    <t>IS-9130-CM</t>
  </si>
  <si>
    <t>IS-6154-CM</t>
  </si>
  <si>
    <t>Volunteer Team Promotions</t>
  </si>
  <si>
    <t>IS-9200-CM</t>
  </si>
  <si>
    <t>IS-9500-CM</t>
  </si>
  <si>
    <t>IS-9900-CM</t>
  </si>
  <si>
    <t>IS-EXPOTH-CM</t>
  </si>
  <si>
    <t>IS-9809-97</t>
  </si>
  <si>
    <t>Deprec. Publications Equipment</t>
  </si>
  <si>
    <t>IS-DEP-CM</t>
  </si>
  <si>
    <t>IS-NETINCOTH-CM</t>
  </si>
  <si>
    <t>Net Income - Other Publications</t>
  </si>
  <si>
    <t>Council</t>
  </si>
  <si>
    <t>/REPORT/IS/IS-CO</t>
  </si>
  <si>
    <t>IS-6105-CO</t>
  </si>
  <si>
    <t>IS-6106-CO</t>
  </si>
  <si>
    <t>Council binders - Student Rep.Manual</t>
  </si>
  <si>
    <t>IS-6110-CO</t>
  </si>
  <si>
    <t>IS-6200-CO</t>
  </si>
  <si>
    <t>IS-6500-CO</t>
  </si>
  <si>
    <t>Grants and Projects, discretionary fund</t>
  </si>
  <si>
    <t>IS-6900-CO</t>
  </si>
  <si>
    <t>IS-6950-CO</t>
  </si>
  <si>
    <t>IS-8210-CO</t>
  </si>
  <si>
    <t>Chairperson &amp; council clerk Honoraria</t>
  </si>
  <si>
    <t>IS-8211-CO</t>
  </si>
  <si>
    <t>Committees Honoraria</t>
  </si>
  <si>
    <t>IS-8260-CO</t>
  </si>
  <si>
    <t>IS-8300-CO</t>
  </si>
  <si>
    <t>Travel: Retreat</t>
  </si>
  <si>
    <t>IS-EXP-CO</t>
  </si>
  <si>
    <t>IS-NETINC-CO</t>
  </si>
  <si>
    <t>Net Income - Council</t>
  </si>
  <si>
    <t>Disability Awareness Centre</t>
  </si>
  <si>
    <t>/REPORT/IS/IS-DS</t>
  </si>
  <si>
    <t>IS-5000-DS</t>
  </si>
  <si>
    <t>Revenue</t>
  </si>
  <si>
    <t>IS-REV-DS</t>
  </si>
  <si>
    <t>IS-6105-DS</t>
  </si>
  <si>
    <t>IS-6110-DS</t>
  </si>
  <si>
    <t>IS-6115-DS</t>
  </si>
  <si>
    <t>IS-6150-DS</t>
  </si>
  <si>
    <t>IS-6200-DS</t>
  </si>
  <si>
    <t>IS-6500-DS</t>
  </si>
  <si>
    <t>IS-6900-DS</t>
  </si>
  <si>
    <t>IS-8205-DS</t>
  </si>
  <si>
    <t>IS-8255-DS</t>
  </si>
  <si>
    <t>IS-8310-DS</t>
  </si>
  <si>
    <t>Conferences, Meetings</t>
  </si>
  <si>
    <t>IS-8360-DS</t>
  </si>
  <si>
    <t>IS-9125-DS</t>
  </si>
  <si>
    <t>IS-9200-DS</t>
  </si>
  <si>
    <t>IS-9500-DS</t>
  </si>
  <si>
    <t>IS-EXP-DS</t>
  </si>
  <si>
    <t>IS-9850-97</t>
  </si>
  <si>
    <t>Deprec. Expense DS</t>
  </si>
  <si>
    <t>IS-DEP-DS</t>
  </si>
  <si>
    <t>IS-NETINC-DS</t>
  </si>
  <si>
    <t>Net Income - CDAC</t>
  </si>
  <si>
    <t>Telephones, Fax</t>
  </si>
  <si>
    <t>Elections</t>
  </si>
  <si>
    <t>/REPORT/IS/IS-EL</t>
  </si>
  <si>
    <t>IS-5000-EL</t>
  </si>
  <si>
    <t>B.O.G. Subsidy</t>
  </si>
  <si>
    <t>IS-REV-EL</t>
  </si>
  <si>
    <t>IS-6105-EL</t>
  </si>
  <si>
    <t>Office supplies</t>
  </si>
  <si>
    <t>IS-6110-EL</t>
  </si>
  <si>
    <t>IS-6150-EL</t>
  </si>
  <si>
    <t>IS-6900-EL</t>
  </si>
  <si>
    <t>Elections Expenses</t>
  </si>
  <si>
    <t>IS-8210-EL</t>
  </si>
  <si>
    <t>Election Honoraria</t>
  </si>
  <si>
    <t>IS-8215-EL</t>
  </si>
  <si>
    <t>Poll Clerks Wages</t>
  </si>
  <si>
    <t>IS-8220-EL</t>
  </si>
  <si>
    <t>Subsidies</t>
  </si>
  <si>
    <t>IS-8260-EL</t>
  </si>
  <si>
    <t>Payroll Taxes</t>
  </si>
  <si>
    <t>IS-9125-EL</t>
  </si>
  <si>
    <t>IS-9200-EL</t>
  </si>
  <si>
    <t>IS-EXP-EL</t>
  </si>
  <si>
    <t>IS-NETINC-EL</t>
  </si>
  <si>
    <t>Net Income - Elections</t>
  </si>
  <si>
    <t>Entertainment Productions</t>
  </si>
  <si>
    <t>/REPORT/IS/IS-PR</t>
  </si>
  <si>
    <t>IS-5000-PR</t>
  </si>
  <si>
    <t>Setup Revenue</t>
  </si>
  <si>
    <t>IS-5005-PR</t>
  </si>
  <si>
    <t>Outside Productions Revenue</t>
  </si>
  <si>
    <t>IS-REV-PR</t>
  </si>
  <si>
    <t>IS-6500-PR</t>
  </si>
  <si>
    <t>IS-8200-PR</t>
  </si>
  <si>
    <t>IS-8205-PR</t>
  </si>
  <si>
    <t>IS-8250-PR</t>
  </si>
  <si>
    <t>Benefits 3011</t>
  </si>
  <si>
    <t>IS-8255-PR</t>
  </si>
  <si>
    <t>IS-8300-PR</t>
  </si>
  <si>
    <t>IS-9000-PR</t>
  </si>
  <si>
    <t>Live Streaming</t>
  </si>
  <si>
    <t>IS-9220-PR</t>
  </si>
  <si>
    <t>Equipment Rentals</t>
  </si>
  <si>
    <t>IS-9225-PR</t>
  </si>
  <si>
    <t>IS-9226-PR</t>
  </si>
  <si>
    <t>Small Equipment Replacement</t>
  </si>
  <si>
    <t>IS-9250-PR</t>
  </si>
  <si>
    <t>Outside Productions Expenses</t>
  </si>
  <si>
    <t>IS-9900-PR</t>
  </si>
  <si>
    <t>IS-EXP-PR</t>
  </si>
  <si>
    <t>IS-9808-97</t>
  </si>
  <si>
    <t>Deprec. Programming Equipment</t>
  </si>
  <si>
    <t>IS-DEP-PR</t>
  </si>
  <si>
    <t>IS-NETINC-PR</t>
  </si>
  <si>
    <t>Net Income - Ent.Productions</t>
  </si>
  <si>
    <t>Special Projects</t>
  </si>
  <si>
    <t>Transportation</t>
  </si>
  <si>
    <t>Front Desk</t>
  </si>
  <si>
    <t>/REPORT/IS/IS-FD</t>
  </si>
  <si>
    <t>IS-5000-FD</t>
  </si>
  <si>
    <t>Health Insurance Revenue</t>
  </si>
  <si>
    <t>IS-5005-FD</t>
  </si>
  <si>
    <t>Duplicating (Minolta)</t>
  </si>
  <si>
    <t>IS-5010-FD</t>
  </si>
  <si>
    <t>Duplicating (Xerox 230)</t>
  </si>
  <si>
    <t>IS-5015-FD</t>
  </si>
  <si>
    <t>Polaroid Photos Revenue</t>
  </si>
  <si>
    <t>IS-5020-FD</t>
  </si>
  <si>
    <t>Fax Charges</t>
  </si>
  <si>
    <t>IS-5025-FD</t>
  </si>
  <si>
    <t>Posting Revenue</t>
  </si>
  <si>
    <t>IS-5030-FD</t>
  </si>
  <si>
    <t>Semester Bus Passes Sales</t>
  </si>
  <si>
    <t>IS-5070-FD</t>
  </si>
  <si>
    <t>Miscellaneous Revenue</t>
  </si>
  <si>
    <t>IS-5900-FD</t>
  </si>
  <si>
    <t>Levy refunds expenses</t>
  </si>
  <si>
    <t>IS-REV-FD</t>
  </si>
  <si>
    <t>IS-6000-FD</t>
  </si>
  <si>
    <t>Health Insurance Expenses</t>
  </si>
  <si>
    <t>IS-6005-FD</t>
  </si>
  <si>
    <t>Material Purchases Duplicating</t>
  </si>
  <si>
    <t>IS-6006-FD</t>
  </si>
  <si>
    <t>Machine Charges</t>
  </si>
  <si>
    <t>IS-6015-FD</t>
  </si>
  <si>
    <t>Polaroid Photos Costs</t>
  </si>
  <si>
    <t>IS-6020-FD</t>
  </si>
  <si>
    <t>Cost of Fax Service</t>
  </si>
  <si>
    <t>IS-6030-FD</t>
  </si>
  <si>
    <t>Cost of Semester Bus Passes</t>
  </si>
  <si>
    <t>IS-6105-FD</t>
  </si>
  <si>
    <t>IS-6110-FD</t>
  </si>
  <si>
    <t>IS-6111-FD</t>
  </si>
  <si>
    <t>IS-6115-FD</t>
  </si>
  <si>
    <t>IS-6150-FD</t>
  </si>
  <si>
    <t>IS-6200-FD</t>
  </si>
  <si>
    <t>Vol.Training, Staff Apprec'n, Street Team</t>
  </si>
  <si>
    <t>IS-8200-FD</t>
  </si>
  <si>
    <t>IS-8205-FD</t>
  </si>
  <si>
    <t>IS-8206-FD</t>
  </si>
  <si>
    <t>IS-8210-FD</t>
  </si>
  <si>
    <t>Waged Non-Union</t>
  </si>
  <si>
    <t>IS-8250-FD</t>
  </si>
  <si>
    <t>IS-8255-FD</t>
  </si>
  <si>
    <t>IS-8260-FD</t>
  </si>
  <si>
    <t>IS-8300-FD</t>
  </si>
  <si>
    <t>IS-8310-FD</t>
  </si>
  <si>
    <t>IS-8350-FD</t>
  </si>
  <si>
    <t>IS-9125-FD</t>
  </si>
  <si>
    <t>IS-9130-FD</t>
  </si>
  <si>
    <t>Courriel/Mail</t>
  </si>
  <si>
    <t>IS-9200-FD</t>
  </si>
  <si>
    <t>IS-9225-FD</t>
  </si>
  <si>
    <t>Repairs &amp; Maintenance</t>
  </si>
  <si>
    <t>IS-9500-FD</t>
  </si>
  <si>
    <t>IS-9900-FD</t>
  </si>
  <si>
    <t>IS-9950-FD</t>
  </si>
  <si>
    <t>Cash Short &amp; Over</t>
  </si>
  <si>
    <t>IS-EXP-FD</t>
  </si>
  <si>
    <t>IS-NETINC-FD</t>
  </si>
  <si>
    <t>Net Income -  Front Desk</t>
  </si>
  <si>
    <t>General Revenue</t>
  </si>
  <si>
    <t>/REPORT/IS/ IS-GENERAL</t>
  </si>
  <si>
    <t>IS-5000-AD</t>
  </si>
  <si>
    <t>Student Fees</t>
  </si>
  <si>
    <t>IS-5005-AD</t>
  </si>
  <si>
    <t>Unicenter Fees</t>
  </si>
  <si>
    <t>IS-5010-AD</t>
  </si>
  <si>
    <t>GSA Joint Projects &amp; Funding</t>
  </si>
  <si>
    <t>IS-5015-AD</t>
  </si>
  <si>
    <t>IS-5100-AD</t>
  </si>
  <si>
    <t>Interest Income</t>
  </si>
  <si>
    <t>IS-5200-AD</t>
  </si>
  <si>
    <t>Sales Tax discounts</t>
  </si>
  <si>
    <t>IS-5300-AD</t>
  </si>
  <si>
    <t>Speed Reading Revenue</t>
  </si>
  <si>
    <t>IS-5800-AD</t>
  </si>
  <si>
    <t>Revenue Programs</t>
  </si>
  <si>
    <t>IS-5900-AD</t>
  </si>
  <si>
    <t>Other income</t>
  </si>
  <si>
    <t>IS-5950-AD</t>
  </si>
  <si>
    <t>IS-5960-AD</t>
  </si>
  <si>
    <t>Government subsidy</t>
  </si>
  <si>
    <t>IS-5970-AD</t>
  </si>
  <si>
    <t>StudentCare Admin Fee</t>
  </si>
  <si>
    <t>IS-REV-AD</t>
  </si>
  <si>
    <t>Total General Revenue</t>
  </si>
  <si>
    <t>GSRC Centre</t>
  </si>
  <si>
    <t>/REPORT/IS/IS-GL</t>
  </si>
  <si>
    <t>IS-5000-GL</t>
  </si>
  <si>
    <t>IS-REV-GL</t>
  </si>
  <si>
    <t>IS-6105-GL</t>
  </si>
  <si>
    <t>IS-6110-GL</t>
  </si>
  <si>
    <t>IS-6115-GL</t>
  </si>
  <si>
    <t>IS-6150-GL</t>
  </si>
  <si>
    <t>IS-6200-GL</t>
  </si>
  <si>
    <t>IS-6500-GL</t>
  </si>
  <si>
    <t>IS-6501-GL</t>
  </si>
  <si>
    <t>Pride Funding</t>
  </si>
  <si>
    <t>IS-6900-GL</t>
  </si>
  <si>
    <t>IS-8205-GL</t>
  </si>
  <si>
    <t>IS-8255-GL</t>
  </si>
  <si>
    <t>IS-8360-GL</t>
  </si>
  <si>
    <t>IS-9125-GL</t>
  </si>
  <si>
    <t>IS-9200-GL</t>
  </si>
  <si>
    <t>IS-9500-GL</t>
  </si>
  <si>
    <t>IS-EXP-GL</t>
  </si>
  <si>
    <t>IS-9853-97</t>
  </si>
  <si>
    <t>Deprec. Expense GL</t>
  </si>
  <si>
    <t>IS-DEP-GL</t>
  </si>
  <si>
    <t>IS-NETINC-GL</t>
  </si>
  <si>
    <t>Net Income - GSRC</t>
  </si>
  <si>
    <t>Non-Union-Wages</t>
  </si>
  <si>
    <t>Haven Books</t>
  </si>
  <si>
    <t>/REPORT/IS/IS-HA</t>
  </si>
  <si>
    <t>IS-5000-HA</t>
  </si>
  <si>
    <t>New Books Sales</t>
  </si>
  <si>
    <t>IS-5005-HA</t>
  </si>
  <si>
    <t>Used Books Sales</t>
  </si>
  <si>
    <t>IS-5006-HA</t>
  </si>
  <si>
    <t>eBooks Sales</t>
  </si>
  <si>
    <t>IS-5010-HA</t>
  </si>
  <si>
    <t>Merchandise Sales</t>
  </si>
  <si>
    <t>IS-5020-HA</t>
  </si>
  <si>
    <t>Sales Discounts</t>
  </si>
  <si>
    <t>IS-5025-HA</t>
  </si>
  <si>
    <t>Rental Income</t>
  </si>
  <si>
    <t>IS-5030-HA</t>
  </si>
  <si>
    <t>Software Licensing Revenue</t>
  </si>
  <si>
    <t>IS-5035-HA</t>
  </si>
  <si>
    <t>Coffee and Bakery Sales</t>
  </si>
  <si>
    <t>IS-5036-HA</t>
  </si>
  <si>
    <t>Cafe Other Sales</t>
  </si>
  <si>
    <t>IS-5039-HA</t>
  </si>
  <si>
    <t>Cafe tips</t>
  </si>
  <si>
    <t>IS-5038-HA</t>
  </si>
  <si>
    <t>Cafe sales discount</t>
  </si>
  <si>
    <t>IS-5037-HA</t>
  </si>
  <si>
    <t>Ice Cream Sales</t>
  </si>
  <si>
    <t>IS-5040-HA</t>
  </si>
  <si>
    <t>Other Sales</t>
  </si>
  <si>
    <t>IS-5050-HA</t>
  </si>
  <si>
    <t>Food Sales</t>
  </si>
  <si>
    <t>IS-5060-HA</t>
  </si>
  <si>
    <t>Beverages Sales</t>
  </si>
  <si>
    <t>IS-5090-HA</t>
  </si>
  <si>
    <t>Event Rental Revenue</t>
  </si>
  <si>
    <t>IS-5080-HA</t>
  </si>
  <si>
    <t>IS-REV-HA</t>
  </si>
  <si>
    <t>IS-6000-HA</t>
  </si>
  <si>
    <t>Cost of New Books</t>
  </si>
  <si>
    <t>IS-6005-HA</t>
  </si>
  <si>
    <t>Consignor Payout</t>
  </si>
  <si>
    <t>IS-6006-HA</t>
  </si>
  <si>
    <t>Cost of eBooks</t>
  </si>
  <si>
    <t>IS-6010-HA</t>
  </si>
  <si>
    <t>Purchases Merchandise</t>
  </si>
  <si>
    <t>IS-6015-HA</t>
  </si>
  <si>
    <t>Shipping / Custom Fees</t>
  </si>
  <si>
    <t>IS-6020-HA</t>
  </si>
  <si>
    <t>Inventory Provision</t>
  </si>
  <si>
    <t>IS-6021-HA</t>
  </si>
  <si>
    <t>Cost Food</t>
  </si>
  <si>
    <t>IS-6022-HA</t>
  </si>
  <si>
    <t>Cost Beverages</t>
  </si>
  <si>
    <t>IS-6023-HA</t>
  </si>
  <si>
    <t>Cost Coworking Rental</t>
  </si>
  <si>
    <t>IS-6024-HA</t>
  </si>
  <si>
    <t>Cost Event Rental</t>
  </si>
  <si>
    <t>IS-6035-HA</t>
  </si>
  <si>
    <t>Coffee and Bakery Purchases</t>
  </si>
  <si>
    <t>IS-6036-HA</t>
  </si>
  <si>
    <t>Cafe Other Purchases</t>
  </si>
  <si>
    <t>IS-6037-HA</t>
  </si>
  <si>
    <t>Ice Cream Purchases</t>
  </si>
  <si>
    <t>IS-6105-HA</t>
  </si>
  <si>
    <t>IS-6150-HA</t>
  </si>
  <si>
    <t>IS-6160-HA</t>
  </si>
  <si>
    <t>Cost Paper Supplies\Supplies</t>
  </si>
  <si>
    <t>IS-6170-HA</t>
  </si>
  <si>
    <t>Glassware</t>
  </si>
  <si>
    <t>IS-6180-HA</t>
  </si>
  <si>
    <t>Smallware</t>
  </si>
  <si>
    <t>IS-8200-HA</t>
  </si>
  <si>
    <t>IS-8210-HA</t>
  </si>
  <si>
    <t>IS-8250-HA</t>
  </si>
  <si>
    <t>IS-8260-HA</t>
  </si>
  <si>
    <t>IS-8300-HA</t>
  </si>
  <si>
    <t>Professional fees</t>
  </si>
  <si>
    <t>IS-8310-HA</t>
  </si>
  <si>
    <t>IS-8320-HA</t>
  </si>
  <si>
    <t>Volunteer/Staff Appreciation</t>
  </si>
  <si>
    <t>IS-8330-HA</t>
  </si>
  <si>
    <t>Volunteer and Staff Training</t>
  </si>
  <si>
    <t>IS-8340-HA</t>
  </si>
  <si>
    <t>Waste Removal</t>
  </si>
  <si>
    <t>IS-9100-HA</t>
  </si>
  <si>
    <t>Utilities</t>
  </si>
  <si>
    <t>IS-9105-HA</t>
  </si>
  <si>
    <t>Property Tax</t>
  </si>
  <si>
    <t>IS-9125-HA</t>
  </si>
  <si>
    <t>IS-9225-HA</t>
  </si>
  <si>
    <t>IS-9300-HA</t>
  </si>
  <si>
    <t>Permits / Licences</t>
  </si>
  <si>
    <t>IS-9500-HA</t>
  </si>
  <si>
    <t>IS-9701-HA</t>
  </si>
  <si>
    <t>Credit card Charges</t>
  </si>
  <si>
    <t>IS-9702-HA</t>
  </si>
  <si>
    <t>Point of Sales Expenses</t>
  </si>
  <si>
    <t>IS-9950-HA</t>
  </si>
  <si>
    <t>IS-9900-HA</t>
  </si>
  <si>
    <t>IS-9905-HA</t>
  </si>
  <si>
    <t>Building Expenses</t>
  </si>
  <si>
    <t>IS-EXP-HA</t>
  </si>
  <si>
    <t>IS-9815-97</t>
  </si>
  <si>
    <t>Deprec. Haven Building</t>
  </si>
  <si>
    <t>IS-9814-97</t>
  </si>
  <si>
    <t>Amort.Start-up Costs Cafe</t>
  </si>
  <si>
    <t>IS-DEP-HA</t>
  </si>
  <si>
    <t>IS-8600-HA</t>
  </si>
  <si>
    <t>Equity pickup</t>
  </si>
  <si>
    <t>IS-NETINC-HA</t>
  </si>
  <si>
    <t>Net Income Haven Books</t>
  </si>
  <si>
    <t>Heath &amp; Wellness Centre</t>
  </si>
  <si>
    <t>/REPORT/IS/IS-HW</t>
  </si>
  <si>
    <t>IS-6501-HW</t>
  </si>
  <si>
    <t>Event:In this together</t>
  </si>
  <si>
    <t>IS-5000-HW</t>
  </si>
  <si>
    <t>IS-REV-HW</t>
  </si>
  <si>
    <t>IS-6105-HW</t>
  </si>
  <si>
    <t>IS-6110-HW</t>
  </si>
  <si>
    <t>IS-6115-HW</t>
  </si>
  <si>
    <t>IS-6150-HW</t>
  </si>
  <si>
    <t>IS-6200-HW</t>
  </si>
  <si>
    <t>IS-6500-HW</t>
  </si>
  <si>
    <t>IS-6900-HW</t>
  </si>
  <si>
    <t>IS-8205-HW</t>
  </si>
  <si>
    <t>IS-8210-HW</t>
  </si>
  <si>
    <t>IS-8255-HW</t>
  </si>
  <si>
    <t>IS-9125-HW</t>
  </si>
  <si>
    <t>IS-9200-HW</t>
  </si>
  <si>
    <t>IS-9500-HW</t>
  </si>
  <si>
    <t>IS-EXP-HW</t>
  </si>
  <si>
    <t>IS-9859-97</t>
  </si>
  <si>
    <t>Deprec. Expense HW</t>
  </si>
  <si>
    <t>IS-DEP-HW</t>
  </si>
  <si>
    <t>IS-NETINC-HW</t>
  </si>
  <si>
    <t>Net Income HW</t>
  </si>
  <si>
    <t>Sales Tobacco</t>
  </si>
  <si>
    <t>Sales Coca-Cola</t>
  </si>
  <si>
    <t>PurchasesTobacco</t>
  </si>
  <si>
    <t>Purchases Groceries</t>
  </si>
  <si>
    <t>Purchases Coca-Cola</t>
  </si>
  <si>
    <t>Purchases Greeting Cards</t>
  </si>
  <si>
    <t>Credit Card Charges</t>
  </si>
  <si>
    <t>Cash Short-Over</t>
  </si>
  <si>
    <t>Mawandoseg Centre</t>
  </si>
  <si>
    <t>/REPORT/IS/IS-AB</t>
  </si>
  <si>
    <t>IS-5000-AB</t>
  </si>
  <si>
    <t>IS-REV-AB</t>
  </si>
  <si>
    <t>IS-6000-AB</t>
  </si>
  <si>
    <t>Centre Opening Costs</t>
  </si>
  <si>
    <t>IS-6105-AB</t>
  </si>
  <si>
    <t>IS-6110-AB</t>
  </si>
  <si>
    <t>IS-6115-AB</t>
  </si>
  <si>
    <t>IS-6150-AB</t>
  </si>
  <si>
    <t>IS-6200-AB</t>
  </si>
  <si>
    <t>IS-6500-AB</t>
  </si>
  <si>
    <t>IS-6501-AB</t>
  </si>
  <si>
    <t>Aboriginal Awareness Week</t>
  </si>
  <si>
    <t>IS-6900-AB</t>
  </si>
  <si>
    <t>IS-8205-AB</t>
  </si>
  <si>
    <t>IS-8255-AB</t>
  </si>
  <si>
    <t>IS-9125-AB</t>
  </si>
  <si>
    <t>IS-9200-AB</t>
  </si>
  <si>
    <t>IS-9500-AB</t>
  </si>
  <si>
    <t>IS-EXP-AB</t>
  </si>
  <si>
    <t>Total Expenses (before Depreciation)</t>
  </si>
  <si>
    <t>IS-9858-97</t>
  </si>
  <si>
    <t>Deprec. Expense AB</t>
  </si>
  <si>
    <t>IS-DEP-AB</t>
  </si>
  <si>
    <t>IS-NETINC-AB</t>
  </si>
  <si>
    <t>Net Income - Aboriginal Centre</t>
  </si>
  <si>
    <t>Olivers</t>
  </si>
  <si>
    <t>/REPORT/IS/IS-OL</t>
  </si>
  <si>
    <t>IS-5000-OL</t>
  </si>
  <si>
    <t>IS-5010-OL</t>
  </si>
  <si>
    <t>Sales Cold Beverages</t>
  </si>
  <si>
    <t>IS-5015-OL</t>
  </si>
  <si>
    <t>Sales Food &amp; Snacks</t>
  </si>
  <si>
    <t>IS-5020-OL</t>
  </si>
  <si>
    <t>Sales Bottled Beverages</t>
  </si>
  <si>
    <t>IS-5021-OL</t>
  </si>
  <si>
    <t>Sales Bottles (Coolers)</t>
  </si>
  <si>
    <t>IS-5025-OL</t>
  </si>
  <si>
    <t>Sales Bottled Beer</t>
  </si>
  <si>
    <t>IS-5030-OL</t>
  </si>
  <si>
    <t>Sales Draft Beer</t>
  </si>
  <si>
    <t>IS-5035-OL</t>
  </si>
  <si>
    <t>Sales Liquor &amp; Liqueurs</t>
  </si>
  <si>
    <t>IS-5050-OL</t>
  </si>
  <si>
    <t>Door Fees (Cover charge)</t>
  </si>
  <si>
    <t>IS-5055-OL</t>
  </si>
  <si>
    <t>Bank Machine Revenue</t>
  </si>
  <si>
    <t>IS-5057-OL</t>
  </si>
  <si>
    <t>Coin Operated Machines Revenue</t>
  </si>
  <si>
    <t>IS-5058-OL</t>
  </si>
  <si>
    <t>Interac Revenue</t>
  </si>
  <si>
    <t>IS-5060-OL</t>
  </si>
  <si>
    <t>Vending Machines</t>
  </si>
  <si>
    <t>IS-5065-OL</t>
  </si>
  <si>
    <t>Sales merchandise Olivers</t>
  </si>
  <si>
    <t>IS-5071-OL</t>
  </si>
  <si>
    <t>booking fees</t>
  </si>
  <si>
    <t>IS-5070-OL</t>
  </si>
  <si>
    <t>IS-REV-OL</t>
  </si>
  <si>
    <t>IS-6000-OL</t>
  </si>
  <si>
    <t>Purchases Tobacco</t>
  </si>
  <si>
    <t>IS-6005-OL</t>
  </si>
  <si>
    <t>Cost Hot Beverages</t>
  </si>
  <si>
    <t>IS-6010-OL</t>
  </si>
  <si>
    <t>Cost Cold Beverage</t>
  </si>
  <si>
    <t>IS-6015-OL</t>
  </si>
  <si>
    <t>IS-6020-OL</t>
  </si>
  <si>
    <t>USE 6010-OL INSTEAD (Cost Bottled Bev)</t>
  </si>
  <si>
    <t>IS-6021-OL</t>
  </si>
  <si>
    <t>Cost of Bottles (Coolers)</t>
  </si>
  <si>
    <t>IS-6025-OL</t>
  </si>
  <si>
    <t>Cost Bottled Beer</t>
  </si>
  <si>
    <t>IS-6030-OL</t>
  </si>
  <si>
    <t>Cost Draft Beer</t>
  </si>
  <si>
    <t>IS-6035-OL</t>
  </si>
  <si>
    <t>Cost Liquor &amp; Liqueurs</t>
  </si>
  <si>
    <t>IS-6040-OL</t>
  </si>
  <si>
    <t>Cost Bottles</t>
  </si>
  <si>
    <t>IS-6050-OL</t>
  </si>
  <si>
    <t>IS-6055-OL</t>
  </si>
  <si>
    <t>Bank Machine Leasing Costs</t>
  </si>
  <si>
    <t>IS-6070-OL</t>
  </si>
  <si>
    <t>Inventory Control</t>
  </si>
  <si>
    <t>IS-6065-OL</t>
  </si>
  <si>
    <t>Cost Merchandise</t>
  </si>
  <si>
    <t>IS-6105-OL</t>
  </si>
  <si>
    <t>IS-6106-OL</t>
  </si>
  <si>
    <t>IS-6110-OL</t>
  </si>
  <si>
    <t>IS-6150-OL</t>
  </si>
  <si>
    <t>IS-6200-OL</t>
  </si>
  <si>
    <t>IS-6515-OL</t>
  </si>
  <si>
    <t>Entertainment Expenses</t>
  </si>
  <si>
    <t>IS-8200-OL</t>
  </si>
  <si>
    <t>IS-8205-OL</t>
  </si>
  <si>
    <t>IS-8215-OL</t>
  </si>
  <si>
    <t>D.J.Wages</t>
  </si>
  <si>
    <t>IS-8250-OL</t>
  </si>
  <si>
    <t>IS-8255-OL</t>
  </si>
  <si>
    <t>IS-8300-OL</t>
  </si>
  <si>
    <t>Taxi and transportation</t>
  </si>
  <si>
    <t>IS-8350-OL</t>
  </si>
  <si>
    <t>IS-8380-OL</t>
  </si>
  <si>
    <t>Campus security</t>
  </si>
  <si>
    <t>IS-8385-OL</t>
  </si>
  <si>
    <t>Bottle Breakage</t>
  </si>
  <si>
    <t>IS-9125-OL</t>
  </si>
  <si>
    <t>IS-9200-OL</t>
  </si>
  <si>
    <t>IS-9220-OL</t>
  </si>
  <si>
    <t>IS-9225-OL</t>
  </si>
  <si>
    <t>Maintenance-Repairs</t>
  </si>
  <si>
    <t>IS-9228-OL</t>
  </si>
  <si>
    <t>Towel cleaning</t>
  </si>
  <si>
    <t>IS-9300-OL</t>
  </si>
  <si>
    <t>Licence fees</t>
  </si>
  <si>
    <t>IS-9701-OL</t>
  </si>
  <si>
    <t>IS-9702-OL</t>
  </si>
  <si>
    <t>IS-9900-OL</t>
  </si>
  <si>
    <t>IS-9950-OL</t>
  </si>
  <si>
    <t>IS-9500-OL</t>
  </si>
  <si>
    <t>IS-EXP-OL</t>
  </si>
  <si>
    <t>IS-9810-97</t>
  </si>
  <si>
    <t>Deprec. Olivers Furniture</t>
  </si>
  <si>
    <t>IS-9811-97</t>
  </si>
  <si>
    <t>Deprec. Olivers Renovations</t>
  </si>
  <si>
    <t>IS-DEP-OL</t>
  </si>
  <si>
    <t>IS-NETINC-OL</t>
  </si>
  <si>
    <t>Net Income - Olivers</t>
  </si>
  <si>
    <t>President</t>
  </si>
  <si>
    <t>/REPORT/IS/IS-PS</t>
  </si>
  <si>
    <t>IS-5000-PS</t>
  </si>
  <si>
    <t>IS-REV-PS</t>
  </si>
  <si>
    <t>IS-6105-PS</t>
  </si>
  <si>
    <t>IS-6106-PS</t>
  </si>
  <si>
    <t>Office Decorations</t>
  </si>
  <si>
    <t>IS-6110-PS</t>
  </si>
  <si>
    <t>IS-6111-PS</t>
  </si>
  <si>
    <t>IS-6150-PS</t>
  </si>
  <si>
    <t>IS-6500-PS</t>
  </si>
  <si>
    <t>Special Projects Fund</t>
  </si>
  <si>
    <t>IS-6600-PS</t>
  </si>
  <si>
    <t>Muslim Prayer Space Renovation</t>
  </si>
  <si>
    <t>IS-8300-PS</t>
  </si>
  <si>
    <t>IS-8310-PS</t>
  </si>
  <si>
    <t>Meeting Fund</t>
  </si>
  <si>
    <t>IS-8311-PS</t>
  </si>
  <si>
    <t>Strategic Planning</t>
  </si>
  <si>
    <t>IS-9125-PS</t>
  </si>
  <si>
    <t>IS-9130-PS</t>
  </si>
  <si>
    <t>IS-9135-PS</t>
  </si>
  <si>
    <t>Employee Appreciation</t>
  </si>
  <si>
    <t>IS-9500-PS</t>
  </si>
  <si>
    <t>IS-9900-PS</t>
  </si>
  <si>
    <t>IS-8200-PS</t>
  </si>
  <si>
    <t>Executive Staff (EC)</t>
  </si>
  <si>
    <t>IS-8205-PS</t>
  </si>
  <si>
    <t>Executive Staff (EA)</t>
  </si>
  <si>
    <t>IS-EXP-PS</t>
  </si>
  <si>
    <t>IS-NETINC-PS</t>
  </si>
  <si>
    <t>Net Income - President</t>
  </si>
  <si>
    <t>RISE (Formerly ISC)</t>
  </si>
  <si>
    <t>/REPORT/IS/IS-IS</t>
  </si>
  <si>
    <t>IS-5000-IS</t>
  </si>
  <si>
    <t>RISE Revenue</t>
  </si>
  <si>
    <t>IS-REV-IS</t>
  </si>
  <si>
    <t>IS-6105-IS</t>
  </si>
  <si>
    <t>RISE Office Supplies</t>
  </si>
  <si>
    <t>IS-6110-IS</t>
  </si>
  <si>
    <t>RISE Duplicating</t>
  </si>
  <si>
    <t>IS-6115-IS</t>
  </si>
  <si>
    <t>RISE Books &amp; Subscriptions</t>
  </si>
  <si>
    <t>IS-6150-IS</t>
  </si>
  <si>
    <t>RISE Promotion &amp; Advertising</t>
  </si>
  <si>
    <t>IS-6200-IS</t>
  </si>
  <si>
    <t>RISE Vol.Training &amp; Staff Appreciation</t>
  </si>
  <si>
    <t>IS-6500-IS</t>
  </si>
  <si>
    <t>RISE Projects ISC</t>
  </si>
  <si>
    <t>IS-6501-IS</t>
  </si>
  <si>
    <t>RISE International Gala Project</t>
  </si>
  <si>
    <t>IS-6503-IS</t>
  </si>
  <si>
    <t>RISE Projects REC</t>
  </si>
  <si>
    <t>IS-6900-IS</t>
  </si>
  <si>
    <t>RISE Miscellaneous</t>
  </si>
  <si>
    <t>IS-8205-IS</t>
  </si>
  <si>
    <t>RISE Wages 1281</t>
  </si>
  <si>
    <t>IS-8210-IS</t>
  </si>
  <si>
    <t>RISENon-Union Wages</t>
  </si>
  <si>
    <t>IS-8255-IS</t>
  </si>
  <si>
    <t>RISE Payroll Taxes 1281</t>
  </si>
  <si>
    <t>IS-8260-IS</t>
  </si>
  <si>
    <t>RISE Non-Union Benefits</t>
  </si>
  <si>
    <t>IS-8310-IS</t>
  </si>
  <si>
    <t>RISE Conferences, Meetings</t>
  </si>
  <si>
    <t>IS-8360-IS</t>
  </si>
  <si>
    <t>RISE Tuition</t>
  </si>
  <si>
    <t>IS-9125-IS</t>
  </si>
  <si>
    <t>RISE Telephones</t>
  </si>
  <si>
    <t>IS-9200-IS</t>
  </si>
  <si>
    <t>RISE Rent</t>
  </si>
  <si>
    <t>IS-9500-IS</t>
  </si>
  <si>
    <t>RISE Capital Asset Purchases</t>
  </si>
  <si>
    <t>IS-EXP-IS</t>
  </si>
  <si>
    <t>RISE Total Expenses (before Depr.)</t>
  </si>
  <si>
    <t>IS-9854-97</t>
  </si>
  <si>
    <t>RISE Deprec. Expense IS</t>
  </si>
  <si>
    <t>IS-DEP-IS</t>
  </si>
  <si>
    <t>RISE Total Depreciation</t>
  </si>
  <si>
    <t>IS-NETINC-IS</t>
  </si>
  <si>
    <t>RISE Net Income</t>
  </si>
  <si>
    <t>Roosters</t>
  </si>
  <si>
    <t>/REPORT/IS/IS-RO</t>
  </si>
  <si>
    <t>IS-5000-RO</t>
  </si>
  <si>
    <t>IS-5005-RO</t>
  </si>
  <si>
    <t>Sales Hot Beverages</t>
  </si>
  <si>
    <t>IS-5010-RO</t>
  </si>
  <si>
    <t>IS-5015-RO</t>
  </si>
  <si>
    <t>Sales Food</t>
  </si>
  <si>
    <t>IS-5020-RO</t>
  </si>
  <si>
    <t>Sales Snacks</t>
  </si>
  <si>
    <t>IS-5025-RO</t>
  </si>
  <si>
    <t>Sales Merchandise</t>
  </si>
  <si>
    <t>IS-5026-RO</t>
  </si>
  <si>
    <t>Sales Event Revenue</t>
  </si>
  <si>
    <t>IS-5030-RO</t>
  </si>
  <si>
    <t>Sales General Discounts</t>
  </si>
  <si>
    <t>IS-5055-RO</t>
  </si>
  <si>
    <t>IS-5058-RO</t>
  </si>
  <si>
    <t>IS-5070-RO</t>
  </si>
  <si>
    <t>IS-REV-RO</t>
  </si>
  <si>
    <t>IS-6000-RO</t>
  </si>
  <si>
    <t>IS-6005-RO</t>
  </si>
  <si>
    <t>IS-6010-RO</t>
  </si>
  <si>
    <t>IS-6015-RO</t>
  </si>
  <si>
    <t>IS-6020-RO</t>
  </si>
  <si>
    <t>Cost Snacks</t>
  </si>
  <si>
    <t>IS-6025-RO</t>
  </si>
  <si>
    <t>IS-6050-RO</t>
  </si>
  <si>
    <t>Cost Paper Products\Supplies</t>
  </si>
  <si>
    <t>IS-6105-RO</t>
  </si>
  <si>
    <t>Roosters Office Supplies</t>
  </si>
  <si>
    <t>IS-6110-RO</t>
  </si>
  <si>
    <t>IS-6150-RO</t>
  </si>
  <si>
    <t>IS-6160-RO</t>
  </si>
  <si>
    <t>Discounts</t>
  </si>
  <si>
    <t>IS-6200-RO</t>
  </si>
  <si>
    <t>IS-6515-RO</t>
  </si>
  <si>
    <t>IS-8200-RO</t>
  </si>
  <si>
    <t>IS-8205-RO</t>
  </si>
  <si>
    <t>IS-8206-RO</t>
  </si>
  <si>
    <t>Wages 1281 non RO events</t>
  </si>
  <si>
    <t>IS-8250-RO</t>
  </si>
  <si>
    <t>IS-8255-RO</t>
  </si>
  <si>
    <t>IS-8256-RO</t>
  </si>
  <si>
    <t>Payroll Taxes 1281 non RO events</t>
  </si>
  <si>
    <t>IS-9125-RO</t>
  </si>
  <si>
    <t>IS-9200-RO</t>
  </si>
  <si>
    <t>IS-9220-RO</t>
  </si>
  <si>
    <t>IS-9225-RO</t>
  </si>
  <si>
    <t>IS-9226-RO</t>
  </si>
  <si>
    <t>IS-9228-RO</t>
  </si>
  <si>
    <t>IS-9230-RO</t>
  </si>
  <si>
    <t>IS-9300-RO</t>
  </si>
  <si>
    <t>License Fees</t>
  </si>
  <si>
    <t>IS-9701-RO</t>
  </si>
  <si>
    <t>IS-9702-RO</t>
  </si>
  <si>
    <t>IS-9703-RO</t>
  </si>
  <si>
    <t>Uber Eats Service fee</t>
  </si>
  <si>
    <t>IS-9900-RO</t>
  </si>
  <si>
    <t>IS-9950-RO</t>
  </si>
  <si>
    <t>IS-9500-RO</t>
  </si>
  <si>
    <t>IS-EXP-RO</t>
  </si>
  <si>
    <t>IS-9820-97</t>
  </si>
  <si>
    <t>Deprec. Roosters Furniture</t>
  </si>
  <si>
    <t>IS-9821-97</t>
  </si>
  <si>
    <t>Deprec. Roosters Renovations</t>
  </si>
  <si>
    <t>IS-DEP-RO</t>
  </si>
  <si>
    <t>IS-NETINC-RO</t>
  </si>
  <si>
    <t>Net Income - Roosters</t>
  </si>
  <si>
    <t>/REPORT/IS/IS-SP</t>
  </si>
  <si>
    <t>IS-5000-SP</t>
  </si>
  <si>
    <t>IS-REV-SP</t>
  </si>
  <si>
    <t>IS-6105-SP</t>
  </si>
  <si>
    <t>IS-6500-SP</t>
  </si>
  <si>
    <t>Sponsorship Payments</t>
  </si>
  <si>
    <t>IS-8210-SP</t>
  </si>
  <si>
    <t>Wages Sponsorship</t>
  </si>
  <si>
    <t>IS-8211-SP</t>
  </si>
  <si>
    <t>IS-8260-SP</t>
  </si>
  <si>
    <t>Payroll Taxes Non-Union</t>
  </si>
  <si>
    <t>IS-8300-SP</t>
  </si>
  <si>
    <t>IS-9125-SP</t>
  </si>
  <si>
    <t>Telephone</t>
  </si>
  <si>
    <t>IS-9200-SP</t>
  </si>
  <si>
    <t>IS-9900-SP</t>
  </si>
  <si>
    <t>IS-EXP-SP</t>
  </si>
  <si>
    <t>IS-NETINC-SP</t>
  </si>
  <si>
    <t>Net Income Sponsorship</t>
  </si>
  <si>
    <t>The Wing</t>
  </si>
  <si>
    <t>/REPORT/IS/IS-WI</t>
  </si>
  <si>
    <t>IS-5004-WI</t>
  </si>
  <si>
    <t>Sales Other Beverage</t>
  </si>
  <si>
    <t>IS-5005-WI</t>
  </si>
  <si>
    <t>Sales Confectionary</t>
  </si>
  <si>
    <t>IS-5009-WI</t>
  </si>
  <si>
    <t>IS-5017-WI</t>
  </si>
  <si>
    <t>Sales Fresh On The Go</t>
  </si>
  <si>
    <t>IS-5022-WI</t>
  </si>
  <si>
    <t>Sales CUSA Swag &amp; Other</t>
  </si>
  <si>
    <t>IS-REV-WI</t>
  </si>
  <si>
    <t>IS-6004-WI</t>
  </si>
  <si>
    <t>Purchases Other Beverage</t>
  </si>
  <si>
    <t>IS-6005-WI</t>
  </si>
  <si>
    <t>Purchases Confectionary</t>
  </si>
  <si>
    <t>IS-6007-WI</t>
  </si>
  <si>
    <t>IS-6009-WI</t>
  </si>
  <si>
    <t>IS-6017-WI</t>
  </si>
  <si>
    <t>Purchases Fresh On The Go</t>
  </si>
  <si>
    <t>IS-6022-WI</t>
  </si>
  <si>
    <t>Purchases CUSA Swag &amp; Other</t>
  </si>
  <si>
    <t>IS-6025-WI</t>
  </si>
  <si>
    <t>IS-6050-WI</t>
  </si>
  <si>
    <t>IS-6105-WI</t>
  </si>
  <si>
    <t>IS-6150-WI</t>
  </si>
  <si>
    <t>IS-8200-WI</t>
  </si>
  <si>
    <t>IS-8205-WI</t>
  </si>
  <si>
    <t>IS-8250-WI</t>
  </si>
  <si>
    <t>IS-8255-WI</t>
  </si>
  <si>
    <t>IS-9125-WI</t>
  </si>
  <si>
    <t>IS-9200-WI</t>
  </si>
  <si>
    <t>IS-9225-WI</t>
  </si>
  <si>
    <t>IS-9701-WI</t>
  </si>
  <si>
    <t>IS-9900-WI</t>
  </si>
  <si>
    <t>IS-9950-WI</t>
  </si>
  <si>
    <t>IS-9500-WI</t>
  </si>
  <si>
    <t>IS-EXP-WI</t>
  </si>
  <si>
    <t>IS-9824-97</t>
  </si>
  <si>
    <t>Amort.Start-Up Costs The Wing</t>
  </si>
  <si>
    <t>IS-NETINC-WI</t>
  </si>
  <si>
    <t>Net Income - The Wing</t>
  </si>
  <si>
    <t>/REPORT/IS/IS-TOTAL</t>
  </si>
  <si>
    <t>NET INCOME</t>
  </si>
  <si>
    <t>Unified Support Centre</t>
  </si>
  <si>
    <t>/REPORT/IS/IS-US</t>
  </si>
  <si>
    <t>IS-5000-US</t>
  </si>
  <si>
    <t>Foot Patrol Levies</t>
  </si>
  <si>
    <t>IS-5900-US</t>
  </si>
  <si>
    <t>Other Revenue (FP)</t>
  </si>
  <si>
    <t>IS-5600-US</t>
  </si>
  <si>
    <t>Surplus/(Deficit) from prior year (FO)</t>
  </si>
  <si>
    <t>IS-5500-US</t>
  </si>
  <si>
    <t>Surplus/(Deficit) from prior year(FP)</t>
  </si>
  <si>
    <t>IS-5901-US</t>
  </si>
  <si>
    <t>Other Revenue (FO)</t>
  </si>
  <si>
    <t>IS-5100-US</t>
  </si>
  <si>
    <t>CUSA Salary Funding (Admin)</t>
  </si>
  <si>
    <t>IS-5001-US</t>
  </si>
  <si>
    <t>CUSA FO Funding</t>
  </si>
  <si>
    <t>IS-REV-US</t>
  </si>
  <si>
    <t>IS-6105-US</t>
  </si>
  <si>
    <t>Office Supplies (FP)</t>
  </si>
  <si>
    <t>IS-6106-US</t>
  </si>
  <si>
    <t>Equipment and Gear (FP)</t>
  </si>
  <si>
    <t>IS-6110-US</t>
  </si>
  <si>
    <t>Duplicating (FP)</t>
  </si>
  <si>
    <t>IS-6150-US</t>
  </si>
  <si>
    <t>Promotion and Advertising (FP)</t>
  </si>
  <si>
    <t>IS-6200-US</t>
  </si>
  <si>
    <t>Volunteer and Staff Training (FP)</t>
  </si>
  <si>
    <t>IS-6201-US</t>
  </si>
  <si>
    <t>Volunteer Appreciation (FP)</t>
  </si>
  <si>
    <t>IS-6500-US</t>
  </si>
  <si>
    <t>Projects (FP)</t>
  </si>
  <si>
    <t>IS-6501-US</t>
  </si>
  <si>
    <t>Sentinel Program (FP)</t>
  </si>
  <si>
    <t>IS-6502-US</t>
  </si>
  <si>
    <t>Special Projects (FO)</t>
  </si>
  <si>
    <t>IS-6503-US</t>
  </si>
  <si>
    <t>Emergency Food Relief (FO)</t>
  </si>
  <si>
    <t>IS-6900-US</t>
  </si>
  <si>
    <t>IS-8200-US</t>
  </si>
  <si>
    <t>Wages 3011 (Admin)</t>
  </si>
  <si>
    <t>IS-8250-US</t>
  </si>
  <si>
    <t>Payroll Taxes 3011 (Admin)</t>
  </si>
  <si>
    <t>IS-8205-US</t>
  </si>
  <si>
    <t>Wages 1281 - Ops(Admin)</t>
  </si>
  <si>
    <t>IS-8210-US</t>
  </si>
  <si>
    <t>Wages 1281 - Vol (FP)</t>
  </si>
  <si>
    <t>IS-8255-US</t>
  </si>
  <si>
    <t>Payroll Taxes - Ops (Admin)</t>
  </si>
  <si>
    <t>IS-8260-US</t>
  </si>
  <si>
    <t>Payroll Taxes - Vol (FP)</t>
  </si>
  <si>
    <t>IS-8300-US</t>
  </si>
  <si>
    <t>Transportation (FP)</t>
  </si>
  <si>
    <t>IS-8360-US</t>
  </si>
  <si>
    <t>IS-9125-US</t>
  </si>
  <si>
    <t>Telephones, Fax (FP)</t>
  </si>
  <si>
    <t>IS-9200-US</t>
  </si>
  <si>
    <t>Rent (FP)</t>
  </si>
  <si>
    <t>IS-9220-US</t>
  </si>
  <si>
    <t>Radio Airtime (FP)</t>
  </si>
  <si>
    <t>IS-9225-US</t>
  </si>
  <si>
    <t>Maintenance and Repairs (FP)</t>
  </si>
  <si>
    <t>IS-9500-US</t>
  </si>
  <si>
    <t>Capital Asset Purchases (FP)</t>
  </si>
  <si>
    <t>IS-EXP-US</t>
  </si>
  <si>
    <t>IS-NETINC-US</t>
  </si>
  <si>
    <t>Net Income - Unified Support Centre</t>
  </si>
  <si>
    <t>VP Finance</t>
  </si>
  <si>
    <t>/REPORT/IS/IS-FC</t>
  </si>
  <si>
    <t>IS-5000-FC</t>
  </si>
  <si>
    <t>IS-REV-FC</t>
  </si>
  <si>
    <t>IS-6105-FC</t>
  </si>
  <si>
    <t>IS-6110-FC</t>
  </si>
  <si>
    <t>IS-6111-FC</t>
  </si>
  <si>
    <t>IS-6500-FC</t>
  </si>
  <si>
    <t>IS-6501-FC</t>
  </si>
  <si>
    <t>Business Incubator Program</t>
  </si>
  <si>
    <t>IS-8212-FC</t>
  </si>
  <si>
    <t>AssociateVP wages</t>
  </si>
  <si>
    <t>IS-8262-FC</t>
  </si>
  <si>
    <t>AssociateVP Payroll taxes</t>
  </si>
  <si>
    <t>IS-8210-FC</t>
  </si>
  <si>
    <t>Administrative Salaries</t>
  </si>
  <si>
    <t>IS-8211-FC</t>
  </si>
  <si>
    <t>Exec.Transition Pay</t>
  </si>
  <si>
    <t>IS-8260-FC</t>
  </si>
  <si>
    <t>Payroll taxes Executives</t>
  </si>
  <si>
    <t>IS-8300-FC</t>
  </si>
  <si>
    <t>IS-8310-FC</t>
  </si>
  <si>
    <t>IS-8360-FC</t>
  </si>
  <si>
    <t>IS-9125-FC</t>
  </si>
  <si>
    <t>IS-9130-FC</t>
  </si>
  <si>
    <t>IS-9500-FC</t>
  </si>
  <si>
    <t>IS-9900-FC</t>
  </si>
  <si>
    <t>IS-8400-FC</t>
  </si>
  <si>
    <t>External Sponsorship</t>
  </si>
  <si>
    <t>IS-8405-FC</t>
  </si>
  <si>
    <t>Business Administrator Salary</t>
  </si>
  <si>
    <t>IS-5100-FC</t>
  </si>
  <si>
    <t>Academic Resilience Fund Sponsorship</t>
  </si>
  <si>
    <t>IS-EXP-FC</t>
  </si>
  <si>
    <t>IS-NETINC-FC</t>
  </si>
  <si>
    <t>Net Income VP Finance</t>
  </si>
  <si>
    <t>VP Internal Affairs</t>
  </si>
  <si>
    <t>/REPORT/IS/IS-IN</t>
  </si>
  <si>
    <t>IS-5000-IN</t>
  </si>
  <si>
    <t>IS-REV-IN</t>
  </si>
  <si>
    <t>IS-6105-IN</t>
  </si>
  <si>
    <t>IS-6110-IN</t>
  </si>
  <si>
    <t>IS-6111-IN</t>
  </si>
  <si>
    <t>IS-6150-IN</t>
  </si>
  <si>
    <t>IS-6501-IN</t>
  </si>
  <si>
    <t>Student Initiative Fund</t>
  </si>
  <si>
    <t>IS-6500-IN</t>
  </si>
  <si>
    <t>IS-8210-IN</t>
  </si>
  <si>
    <t>IS-8260-IN</t>
  </si>
  <si>
    <t>IS-8300-IN</t>
  </si>
  <si>
    <t>IS-8310-IN</t>
  </si>
  <si>
    <t>Conferences</t>
  </si>
  <si>
    <t>IS-9125-IN</t>
  </si>
  <si>
    <t>IS-9130-IN</t>
  </si>
  <si>
    <t>IS-9200-IN</t>
  </si>
  <si>
    <t>IS-9500-IN</t>
  </si>
  <si>
    <t>IS-9900-IN</t>
  </si>
  <si>
    <t>IS-EXP-IN</t>
  </si>
  <si>
    <t>IS-NETINC-IN</t>
  </si>
  <si>
    <t>Net Income - VP Internal Affairs</t>
  </si>
  <si>
    <t>VP Student Issues</t>
  </si>
  <si>
    <t>/REPORT/IS/IS-SI</t>
  </si>
  <si>
    <t>IS-5000-SI</t>
  </si>
  <si>
    <t>IS-REV-SI</t>
  </si>
  <si>
    <t>IS-6105-SI</t>
  </si>
  <si>
    <t>IS-6110-SI</t>
  </si>
  <si>
    <t>IS-6111-SI</t>
  </si>
  <si>
    <t>IS-6150-SI</t>
  </si>
  <si>
    <t>IS-6500-SI</t>
  </si>
  <si>
    <t>Campaigns</t>
  </si>
  <si>
    <t>IS-6501-SI</t>
  </si>
  <si>
    <t>Applied Suicide Intervention Skills Prgrm</t>
  </si>
  <si>
    <t>IS-6502-SI</t>
  </si>
  <si>
    <t>Projects &amp; Awards</t>
  </si>
  <si>
    <t>IS-8210-SI</t>
  </si>
  <si>
    <t>Campaign Staff Wages</t>
  </si>
  <si>
    <t>IS-8260-SI</t>
  </si>
  <si>
    <t>International Student Support</t>
  </si>
  <si>
    <t>IS-8300-SI</t>
  </si>
  <si>
    <t>IS-8310-SI</t>
  </si>
  <si>
    <t>Meetings and Conferences</t>
  </si>
  <si>
    <t>IS-9125-SI</t>
  </si>
  <si>
    <t>IS-9500-SI</t>
  </si>
  <si>
    <t>IS-9900-SI</t>
  </si>
  <si>
    <t>IS-EXP-SI</t>
  </si>
  <si>
    <t>IS-NETINC-SI</t>
  </si>
  <si>
    <t>Net Income - VP Student Issues</t>
  </si>
  <si>
    <t>VP Student Life</t>
  </si>
  <si>
    <t>/REPORT/IS/IS-EX</t>
  </si>
  <si>
    <t>IS-5000-EX</t>
  </si>
  <si>
    <t>IS-5100-EX</t>
  </si>
  <si>
    <t>IS-5001-EX</t>
  </si>
  <si>
    <t>IS-5005-EX</t>
  </si>
  <si>
    <t>Tickets Revenue</t>
  </si>
  <si>
    <t>IS-REV-EX</t>
  </si>
  <si>
    <t>IS-6105-EX</t>
  </si>
  <si>
    <t>IS-6110-EX</t>
  </si>
  <si>
    <t>IS-6111-EX</t>
  </si>
  <si>
    <t>IS-6150-EX</t>
  </si>
  <si>
    <t>IS-6200-EX</t>
  </si>
  <si>
    <t>IS-6500-EX</t>
  </si>
  <si>
    <t>IS-6501-EX</t>
  </si>
  <si>
    <t>Projects - Red Zone Event</t>
  </si>
  <si>
    <t>IS-PROG-EX</t>
  </si>
  <si>
    <t>IS-8205-EX</t>
  </si>
  <si>
    <t>Webdesigner Salary</t>
  </si>
  <si>
    <t>IS-8210-EX</t>
  </si>
  <si>
    <t>IS-8255-EX</t>
  </si>
  <si>
    <t>Webdesigner Benefits</t>
  </si>
  <si>
    <t>IS-8260-EX</t>
  </si>
  <si>
    <t>IS-8360-EX</t>
  </si>
  <si>
    <t>Tuition credit</t>
  </si>
  <si>
    <t>IS-8311-EX</t>
  </si>
  <si>
    <t>Strategic Planning Retreat</t>
  </si>
  <si>
    <t>IS-8300-EX</t>
  </si>
  <si>
    <t>IS-8310-EX</t>
  </si>
  <si>
    <t>IS-9125-EX</t>
  </si>
  <si>
    <t>IS-9300-EX</t>
  </si>
  <si>
    <t>Socan and Licences</t>
  </si>
  <si>
    <t>IS-9500-EX</t>
  </si>
  <si>
    <t>IS-9900-EX</t>
  </si>
  <si>
    <t>IS-EXP-EX</t>
  </si>
  <si>
    <t>IS-NETINC-EX</t>
  </si>
  <si>
    <t>Net Income - VP Student Life</t>
  </si>
  <si>
    <t>IS-6511-EX</t>
  </si>
  <si>
    <t>Black History Month</t>
  </si>
  <si>
    <t>IS-6512-EX</t>
  </si>
  <si>
    <t>Life in Colors</t>
  </si>
  <si>
    <t>IS-6513-EX</t>
  </si>
  <si>
    <t>Homecoming Football game events</t>
  </si>
  <si>
    <t>IS-6514-EX</t>
  </si>
  <si>
    <t>Other Football game</t>
  </si>
  <si>
    <t>IS-6515-EX</t>
  </si>
  <si>
    <t>Pandamonium</t>
  </si>
  <si>
    <t>IS-6516-EX</t>
  </si>
  <si>
    <t>Ottawa Folk Festival</t>
  </si>
  <si>
    <t>IS-6517-EX</t>
  </si>
  <si>
    <t>Charity Ball</t>
  </si>
  <si>
    <t>IS-6518-EX</t>
  </si>
  <si>
    <t>Spring Break Trip</t>
  </si>
  <si>
    <t>IS-6519-EX</t>
  </si>
  <si>
    <t>Welcome Back Party/Campus Kickoff</t>
  </si>
  <si>
    <t>IS-6520-EX</t>
  </si>
  <si>
    <t>DVBBS (DNA)</t>
  </si>
  <si>
    <t>IS-6510-EX</t>
  </si>
  <si>
    <t>Programming Other</t>
  </si>
  <si>
    <t>VP Student Services</t>
  </si>
  <si>
    <t>/REPORT/IS/IS-SS</t>
  </si>
  <si>
    <t>IS-5000-SS</t>
  </si>
  <si>
    <t>REVENUE</t>
  </si>
  <si>
    <t>IS-REV-SS</t>
  </si>
  <si>
    <t>IS-6105-SS</t>
  </si>
  <si>
    <t>Services Office Supplies</t>
  </si>
  <si>
    <t>IS-6110-SS</t>
  </si>
  <si>
    <t>IS-6111-SS</t>
  </si>
  <si>
    <t>IS-6500-SS</t>
  </si>
  <si>
    <t>IS-6501-SS</t>
  </si>
  <si>
    <t>Services Development</t>
  </si>
  <si>
    <t>IS-6502-SS</t>
  </si>
  <si>
    <t>Projects (CE)</t>
  </si>
  <si>
    <t>IS-6503-SS</t>
  </si>
  <si>
    <t>Event Programming (CE)</t>
  </si>
  <si>
    <t>IS-6504-SS</t>
  </si>
  <si>
    <t>Post-Secondary Coalition</t>
  </si>
  <si>
    <t>IS-6511-SS</t>
  </si>
  <si>
    <t>Black History Month Programming</t>
  </si>
  <si>
    <t>IS-6512-SS</t>
  </si>
  <si>
    <t>Mentorship Program</t>
  </si>
  <si>
    <t>IS-6900-SS</t>
  </si>
  <si>
    <t>Services Misc.Expenses</t>
  </si>
  <si>
    <t>IS-8210-SS</t>
  </si>
  <si>
    <t>IS-8200-SS</t>
  </si>
  <si>
    <t>IS-8250-SS</t>
  </si>
  <si>
    <t>IS-8260-SS</t>
  </si>
  <si>
    <t>IS-8300-SS</t>
  </si>
  <si>
    <t>IS-8310-SS</t>
  </si>
  <si>
    <t>Services Conferences</t>
  </si>
  <si>
    <t>IS-9125-SS</t>
  </si>
  <si>
    <t>IS-9130-SS</t>
  </si>
  <si>
    <t>IS-9500-SS</t>
  </si>
  <si>
    <t>IS-EXP-SS</t>
  </si>
  <si>
    <t>IS-NETINC-SS</t>
  </si>
  <si>
    <t>Net Income - VP Student Services</t>
  </si>
  <si>
    <t>/REPORT/IS/IS-WO</t>
  </si>
  <si>
    <t>IS-5000-WO</t>
  </si>
  <si>
    <t>IS-REV-WO</t>
  </si>
  <si>
    <t>IS-6105-WO</t>
  </si>
  <si>
    <t>IS-6110-WO</t>
  </si>
  <si>
    <t>IS-6115-WO</t>
  </si>
  <si>
    <t>IS-6150-WO</t>
  </si>
  <si>
    <t>IS-6200-WO</t>
  </si>
  <si>
    <t>IS-6500-WO</t>
  </si>
  <si>
    <t>Projects:</t>
  </si>
  <si>
    <t>IS-6501-WO</t>
  </si>
  <si>
    <t>Emergency Relief Fund</t>
  </si>
  <si>
    <t>IS-6502-WO</t>
  </si>
  <si>
    <t>Survivors Speak</t>
  </si>
  <si>
    <t>IS-6900-WO</t>
  </si>
  <si>
    <t>IS-8205-WO</t>
  </si>
  <si>
    <t>IS-8210-WO</t>
  </si>
  <si>
    <t>IS-8255-WO</t>
  </si>
  <si>
    <t>IS-8260-WO</t>
  </si>
  <si>
    <t>Benefits Non-Union Wages</t>
  </si>
  <si>
    <t>IS-8360-WO</t>
  </si>
  <si>
    <t>IS-9125-WO</t>
  </si>
  <si>
    <t>IS-9200-WO</t>
  </si>
  <si>
    <t>IS-9500-WO</t>
  </si>
  <si>
    <t>IS-EXP-WO</t>
  </si>
  <si>
    <t>IS-9857-97</t>
  </si>
  <si>
    <t>Deprec. Expense WO</t>
  </si>
  <si>
    <t>IS-DEP-WO</t>
  </si>
  <si>
    <t>IS-NETINC-WO</t>
  </si>
  <si>
    <t>Net Income - Womxn's Centre</t>
  </si>
  <si>
    <t>decrease</t>
  </si>
  <si>
    <t>due to significant drop in enrolment</t>
  </si>
  <si>
    <t>Assume interest is only 50% of last year due to lower balance in investment</t>
  </si>
  <si>
    <t>Late payment penalties. Assume only $3k</t>
  </si>
  <si>
    <t>2024 includes EmpowerMe fee</t>
  </si>
  <si>
    <t>No Jean in 2024-2025</t>
  </si>
  <si>
    <t>(1)</t>
  </si>
  <si>
    <t>AP&amp;Payroll</t>
  </si>
  <si>
    <t>AR</t>
  </si>
  <si>
    <t xml:space="preserve">Assume no more hiring </t>
  </si>
  <si>
    <t>(2)</t>
  </si>
  <si>
    <t>Katie</t>
  </si>
  <si>
    <t>3% increase</t>
  </si>
  <si>
    <t>VPs</t>
  </si>
  <si>
    <t xml:space="preserve">drop in levy due to enrolment </t>
  </si>
  <si>
    <t>Neeni</t>
  </si>
  <si>
    <t>one time in 2023/24</t>
  </si>
  <si>
    <t>Assume 2.3% increase in cost</t>
  </si>
  <si>
    <t>Ron</t>
  </si>
  <si>
    <t>Mariyan</t>
  </si>
  <si>
    <t>Per Miguel</t>
  </si>
  <si>
    <t>5% increase</t>
  </si>
  <si>
    <t>Miguel and Alex</t>
  </si>
  <si>
    <t>Book store closed</t>
  </si>
  <si>
    <t>Café closed</t>
  </si>
  <si>
    <t>Building lease</t>
  </si>
  <si>
    <t>$7k/month starting Jan 2025</t>
  </si>
  <si>
    <t>Sam Prentice</t>
  </si>
  <si>
    <t>May to Oct 2024</t>
  </si>
  <si>
    <t>Move to The Wing in November</t>
  </si>
  <si>
    <t>assume only 50% from prior year</t>
  </si>
  <si>
    <t>4.7% drop</t>
  </si>
  <si>
    <t>Hannah</t>
  </si>
  <si>
    <t>Michelle</t>
  </si>
  <si>
    <t>IS-General</t>
  </si>
  <si>
    <t>IS-AD</t>
  </si>
  <si>
    <t>IS-RO</t>
  </si>
  <si>
    <t>IS-OL</t>
  </si>
  <si>
    <t>IS-HA</t>
  </si>
  <si>
    <t>IS-WO</t>
  </si>
  <si>
    <t>IS-EX</t>
  </si>
  <si>
    <t>IS-SS</t>
  </si>
  <si>
    <t>IS-SI</t>
  </si>
  <si>
    <t>IS-IN</t>
  </si>
  <si>
    <t>IS-FC</t>
  </si>
  <si>
    <t>IS-US</t>
  </si>
  <si>
    <t>IS-WI</t>
  </si>
  <si>
    <t>IS-SP</t>
  </si>
  <si>
    <t>IS-IS</t>
  </si>
  <si>
    <t>IS-PS</t>
  </si>
  <si>
    <t>IS-AB</t>
  </si>
  <si>
    <t>IS-HW</t>
  </si>
  <si>
    <t>IS-GL</t>
  </si>
  <si>
    <t>IS-FD</t>
  </si>
  <si>
    <t>IS-PR</t>
  </si>
  <si>
    <t>IS-EL</t>
  </si>
  <si>
    <t>IS-DS</t>
  </si>
  <si>
    <t>IS-CO</t>
  </si>
  <si>
    <t>IS-CM</t>
  </si>
  <si>
    <t>IS-CL</t>
  </si>
  <si>
    <t>IS-BU</t>
  </si>
  <si>
    <t>New finance manager</t>
  </si>
  <si>
    <t>New business manager</t>
  </si>
  <si>
    <t>Two new contractors</t>
  </si>
  <si>
    <t>USC levy $121k is moved from restricted to unrestricted</t>
  </si>
  <si>
    <t>Dec 2024 - April 2025</t>
  </si>
  <si>
    <t>2024-2025</t>
  </si>
  <si>
    <t>CUSA fee</t>
  </si>
  <si>
    <t>per student per semester</t>
  </si>
  <si>
    <t>2025-2026</t>
  </si>
  <si>
    <t>need 90% increase to breakeven</t>
  </si>
  <si>
    <t>Director Of Operations</t>
  </si>
  <si>
    <t>Buffer</t>
  </si>
  <si>
    <t>Lisa</t>
  </si>
  <si>
    <t>Budget FY25/26</t>
  </si>
  <si>
    <t>BUDGET FY26'</t>
  </si>
  <si>
    <t>Budget FY26</t>
  </si>
  <si>
    <t>BUDGET FY26</t>
  </si>
  <si>
    <t>Women's Centre</t>
  </si>
  <si>
    <t>Net loss/Profit</t>
  </si>
  <si>
    <t xml:space="preserve">Total Programming </t>
  </si>
  <si>
    <t>Consolidated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</si>
</sst>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%"/>
    <numFmt numFmtId="166" formatCode="_-* #,##0.00_-;\-* #,##0.00_-;_-* &quot;-&quot;??_-;_-@"/>
    <numFmt numFmtId="167" formatCode="#,##0.00000000000"/>
    <numFmt numFmtId="168" formatCode="#,##0.0000000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6"/>
      <color theme="1"/>
      <name val="Arial"/>
      <family val="2"/>
    </font>
    <font>
      <b/>
      <sz val="14"/>
      <color theme="1"/>
      <name val="Arial"/>
      <family val="2"/>
    </font>
    <font>
      <u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wrapText="1"/>
    </xf>
    <xf numFmtId="39" fontId="0" fillId="0" borderId="0" xfId="0" applyNumberFormat="1"/>
    <xf numFmtId="37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right"/>
    </xf>
    <xf numFmtId="39" fontId="6" fillId="0" borderId="0" xfId="0" applyNumberFormat="1" applyFont="1" applyAlignment="1">
      <alignment horizontal="right"/>
    </xf>
    <xf numFmtId="39" fontId="6" fillId="0" borderId="1" xfId="0" applyNumberFormat="1" applyFont="1" applyBorder="1" applyAlignment="1">
      <alignment horizontal="right"/>
    </xf>
    <xf numFmtId="39" fontId="6" fillId="0" borderId="2" xfId="0" applyNumberFormat="1" applyFont="1" applyBorder="1" applyAlignment="1">
      <alignment horizontal="right"/>
    </xf>
    <xf numFmtId="17" fontId="0" fillId="0" borderId="0" xfId="0" applyNumberFormat="1"/>
    <xf numFmtId="165" fontId="0" fillId="0" borderId="0" xfId="1" applyNumberFormat="1" applyFont="1"/>
    <xf numFmtId="39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39" fontId="6" fillId="0" borderId="0" xfId="0" applyNumberFormat="1" applyFont="1" applyAlignment="1">
      <alignment horizontal="left"/>
    </xf>
    <xf numFmtId="49" fontId="6" fillId="2" borderId="0" xfId="0" applyNumberFormat="1" applyFont="1" applyFill="1" applyAlignment="1">
      <alignment horizontal="left"/>
    </xf>
    <xf numFmtId="0" fontId="8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3" fontId="0" fillId="0" borderId="0" xfId="0" applyNumberFormat="1"/>
    <xf numFmtId="4" fontId="0" fillId="0" borderId="0" xfId="0" applyNumberFormat="1"/>
    <xf numFmtId="39" fontId="6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/>
    <xf numFmtId="49" fontId="6" fillId="3" borderId="0" xfId="0" applyNumberFormat="1" applyFont="1" applyFill="1" applyAlignment="1">
      <alignment horizontal="left"/>
    </xf>
    <xf numFmtId="0" fontId="0" fillId="3" borderId="0" xfId="0" applyFill="1"/>
    <xf numFmtId="39" fontId="6" fillId="3" borderId="0" xfId="0" applyNumberFormat="1" applyFont="1" applyFill="1" applyAlignment="1">
      <alignment horizontal="right"/>
    </xf>
    <xf numFmtId="49" fontId="6" fillId="3" borderId="0" xfId="0" applyNumberFormat="1" applyFont="1" applyFill="1" applyAlignment="1">
      <alignment horizontal="right"/>
    </xf>
    <xf numFmtId="164" fontId="0" fillId="0" borderId="0" xfId="2" applyFont="1"/>
    <xf numFmtId="166" fontId="9" fillId="0" borderId="0" xfId="0" applyNumberFormat="1" applyFont="1"/>
    <xf numFmtId="164" fontId="6" fillId="0" borderId="0" xfId="2" applyFont="1" applyAlignment="1">
      <alignment horizontal="right"/>
    </xf>
    <xf numFmtId="167" fontId="0" fillId="0" borderId="0" xfId="0" applyNumberFormat="1"/>
    <xf numFmtId="168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558F7-33C4-4128-99F0-53C1DE034C35}">
  <dimension ref="A1:M40"/>
  <sheetViews>
    <sheetView topLeftCell="A8" zoomScale="133" zoomScaleNormal="115" workbookViewId="0">
      <selection activeCell="O29" sqref="O29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2.5" bestFit="1" customWidth="1"/>
    <col min="4" max="4" width="11.6640625" bestFit="1" customWidth="1"/>
    <col min="5" max="6" width="2.83203125" bestFit="1" customWidth="1"/>
    <col min="7" max="7" width="22.1640625" customWidth="1"/>
    <col min="8" max="11" width="1" bestFit="1" customWidth="1"/>
    <col min="13" max="13" width="9.6640625" bestFit="1" customWidth="1"/>
  </cols>
  <sheetData>
    <row r="1" spans="1:11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1" ht="18" x14ac:dyDescent="0.2">
      <c r="A3" s="35" t="s">
        <v>1367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1" ht="16" x14ac:dyDescent="0.2">
      <c r="A5" s="36" t="s">
        <v>1005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1361</v>
      </c>
      <c r="H7" s="1" t="s">
        <v>9</v>
      </c>
      <c r="I7" s="1" t="s">
        <v>9</v>
      </c>
      <c r="J7" s="1" t="s">
        <v>9</v>
      </c>
      <c r="K7" s="1" t="s">
        <v>9</v>
      </c>
    </row>
    <row r="8" spans="1:11" ht="16" thickBot="1" x14ac:dyDescent="0.25">
      <c r="A8" s="3">
        <v>1</v>
      </c>
      <c r="B8" s="4" t="s">
        <v>10</v>
      </c>
      <c r="C8" s="5" t="s">
        <v>1006</v>
      </c>
      <c r="D8" s="5"/>
      <c r="E8" s="6"/>
      <c r="F8" s="5"/>
      <c r="G8" s="9"/>
      <c r="H8" s="7"/>
      <c r="I8" s="7"/>
      <c r="J8" s="7"/>
      <c r="K8" s="7"/>
    </row>
    <row r="9" spans="1:11" ht="16" thickTop="1" x14ac:dyDescent="0.2">
      <c r="A9" s="3"/>
      <c r="B9" s="4"/>
      <c r="C9" s="5"/>
      <c r="D9" s="5"/>
      <c r="E9" s="6"/>
      <c r="F9" s="5"/>
      <c r="G9" s="7"/>
      <c r="H9" s="7"/>
      <c r="I9" s="7"/>
      <c r="J9" s="7"/>
      <c r="K9" s="7"/>
    </row>
    <row r="10" spans="1:11" x14ac:dyDescent="0.2">
      <c r="A10" s="3"/>
      <c r="B10" s="4"/>
      <c r="C10" s="5"/>
      <c r="D10" s="25" t="s">
        <v>1320</v>
      </c>
      <c r="E10" s="27"/>
      <c r="F10" s="24"/>
      <c r="G10" s="26">
        <f>' IS-GENERAL'!G20</f>
        <v>2774313.8600000003</v>
      </c>
      <c r="H10" s="7"/>
      <c r="I10" s="7"/>
      <c r="J10" s="7"/>
      <c r="K10" s="7"/>
    </row>
    <row r="11" spans="1:11" x14ac:dyDescent="0.2">
      <c r="D11" s="25" t="s">
        <v>1321</v>
      </c>
      <c r="E11" s="25"/>
      <c r="F11" s="25"/>
      <c r="G11" s="26">
        <f>'IS-AD'!G58</f>
        <v>-1529488.94</v>
      </c>
    </row>
    <row r="12" spans="1:11" x14ac:dyDescent="0.2">
      <c r="D12" t="s">
        <v>1322</v>
      </c>
      <c r="G12" s="7">
        <f>'IS-RO'!G59</f>
        <v>-19999.999999999884</v>
      </c>
    </row>
    <row r="13" spans="1:11" x14ac:dyDescent="0.2">
      <c r="D13" t="s">
        <v>1323</v>
      </c>
      <c r="G13" s="7">
        <f>'IS-OL'!G71</f>
        <v>-39999.999999999884</v>
      </c>
    </row>
    <row r="14" spans="1:11" x14ac:dyDescent="0.2">
      <c r="D14" t="s">
        <v>1324</v>
      </c>
      <c r="G14" s="7">
        <f>'IS-HA'!G71</f>
        <v>70000</v>
      </c>
    </row>
    <row r="15" spans="1:11" x14ac:dyDescent="0.2">
      <c r="D15" t="s">
        <v>1325</v>
      </c>
      <c r="G15" s="7">
        <f>'IS-WO'!G32</f>
        <v>-43059.25</v>
      </c>
    </row>
    <row r="16" spans="1:11" x14ac:dyDescent="0.2">
      <c r="D16" t="s">
        <v>1326</v>
      </c>
      <c r="G16" s="7">
        <f>'IS-EX'!G35</f>
        <v>-130912</v>
      </c>
    </row>
    <row r="17" spans="4:7" x14ac:dyDescent="0.2">
      <c r="D17" t="s">
        <v>1327</v>
      </c>
      <c r="G17" s="7">
        <f>'IS-SS'!G32</f>
        <v>-600</v>
      </c>
    </row>
    <row r="18" spans="4:7" x14ac:dyDescent="0.2">
      <c r="D18" t="s">
        <v>1328</v>
      </c>
      <c r="G18" s="7">
        <f>'IS-SI'!G26</f>
        <v>-4650</v>
      </c>
    </row>
    <row r="19" spans="4:7" x14ac:dyDescent="0.2">
      <c r="D19" t="s">
        <v>1329</v>
      </c>
      <c r="G19" s="7">
        <f>'IS-IN'!G27</f>
        <v>-39741.660000000003</v>
      </c>
    </row>
    <row r="20" spans="4:7" x14ac:dyDescent="0.2">
      <c r="D20" t="s">
        <v>1330</v>
      </c>
      <c r="G20" s="7">
        <f>'IS-FC'!G32</f>
        <v>-301150</v>
      </c>
    </row>
    <row r="21" spans="4:7" x14ac:dyDescent="0.2">
      <c r="D21" t="s">
        <v>1331</v>
      </c>
      <c r="G21" s="7">
        <f>'IS-US'!G44</f>
        <v>1394.570000000007</v>
      </c>
    </row>
    <row r="22" spans="4:7" x14ac:dyDescent="0.2">
      <c r="D22" s="25" t="s">
        <v>1332</v>
      </c>
      <c r="E22" s="25"/>
      <c r="F22" s="25"/>
      <c r="G22" s="26">
        <f>'IS-WI'!F76</f>
        <v>-5000</v>
      </c>
    </row>
    <row r="23" spans="4:7" x14ac:dyDescent="0.2">
      <c r="D23" t="s">
        <v>1333</v>
      </c>
      <c r="G23" s="7">
        <f>'IS-SP'!G22</f>
        <v>-25800</v>
      </c>
    </row>
    <row r="24" spans="4:7" x14ac:dyDescent="0.2">
      <c r="D24" t="s">
        <v>1334</v>
      </c>
      <c r="G24" s="7">
        <f>'IS-IS'!G33</f>
        <v>-38945.360000000001</v>
      </c>
    </row>
    <row r="25" spans="4:7" x14ac:dyDescent="0.2">
      <c r="D25" t="s">
        <v>1335</v>
      </c>
      <c r="G25" s="7">
        <f>'IS-PS'!G29</f>
        <v>-31050</v>
      </c>
    </row>
    <row r="26" spans="4:7" x14ac:dyDescent="0.2">
      <c r="D26" t="s">
        <v>1336</v>
      </c>
      <c r="G26" s="7">
        <f>'IS-AB'!G29</f>
        <v>-27774.77</v>
      </c>
    </row>
    <row r="27" spans="4:7" x14ac:dyDescent="0.2">
      <c r="D27" t="s">
        <v>1337</v>
      </c>
      <c r="G27" s="7">
        <f>'IS-HW'!G29</f>
        <v>-40099.800000000003</v>
      </c>
    </row>
    <row r="28" spans="4:7" x14ac:dyDescent="0.2">
      <c r="D28" t="s">
        <v>1338</v>
      </c>
      <c r="G28" s="7">
        <f>'IS-GL'!G29</f>
        <v>-58971.91</v>
      </c>
    </row>
    <row r="29" spans="4:7" x14ac:dyDescent="0.2">
      <c r="D29" t="s">
        <v>1339</v>
      </c>
      <c r="G29" s="7">
        <f>'IS-FD'!G49</f>
        <v>-51780.49</v>
      </c>
    </row>
    <row r="30" spans="4:7" x14ac:dyDescent="0.2">
      <c r="D30" t="s">
        <v>1340</v>
      </c>
      <c r="G30" s="7">
        <f>'IS-PR'!G28</f>
        <v>-13649</v>
      </c>
    </row>
    <row r="31" spans="4:7" x14ac:dyDescent="0.2">
      <c r="D31" t="s">
        <v>1341</v>
      </c>
      <c r="G31" s="7">
        <f>'IS-EL'!G22</f>
        <v>-32143.41</v>
      </c>
    </row>
    <row r="32" spans="4:7" x14ac:dyDescent="0.2">
      <c r="D32" t="s">
        <v>1342</v>
      </c>
      <c r="G32" s="7">
        <f>'IS-DS'!G29</f>
        <v>0</v>
      </c>
    </row>
    <row r="33" spans="4:13" x14ac:dyDescent="0.2">
      <c r="D33" t="s">
        <v>1343</v>
      </c>
      <c r="G33" s="7">
        <f>'IS-CO'!G20</f>
        <v>-12800</v>
      </c>
    </row>
    <row r="34" spans="4:13" x14ac:dyDescent="0.2">
      <c r="D34" t="s">
        <v>1344</v>
      </c>
      <c r="G34" s="7">
        <f>'IS-CM'!G56</f>
        <v>-160047.46000000002</v>
      </c>
    </row>
    <row r="35" spans="4:13" x14ac:dyDescent="0.2">
      <c r="D35" t="s">
        <v>1345</v>
      </c>
      <c r="G35" s="7">
        <f>'IS-CL'!G39</f>
        <v>0</v>
      </c>
    </row>
    <row r="36" spans="4:13" x14ac:dyDescent="0.2">
      <c r="D36" t="s">
        <v>1346</v>
      </c>
      <c r="G36" s="8">
        <f>'IS-BU'!G43</f>
        <v>-224436.4</v>
      </c>
    </row>
    <row r="37" spans="4:13" x14ac:dyDescent="0.2">
      <c r="D37" t="s">
        <v>1365</v>
      </c>
      <c r="G37" s="7">
        <f>SUM(G10:G36)</f>
        <v>13607.980000000243</v>
      </c>
    </row>
    <row r="38" spans="4:13" x14ac:dyDescent="0.2">
      <c r="M38" s="2"/>
    </row>
    <row r="40" spans="4:13" x14ac:dyDescent="0.2">
      <c r="G40" s="31"/>
    </row>
  </sheetData>
  <mergeCells count="3">
    <mergeCell ref="A1:K1"/>
    <mergeCell ref="A3:K3"/>
    <mergeCell ref="A5:K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2B9B2-145D-42C0-8E82-B6D92A2316B4}">
  <dimension ref="A1:O116"/>
  <sheetViews>
    <sheetView topLeftCell="A30" workbookViewId="0">
      <selection activeCell="R66" sqref="R66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3.33203125" bestFit="1" customWidth="1"/>
    <col min="4" max="4" width="30.33203125" bestFit="1" customWidth="1"/>
    <col min="5" max="6" width="2.83203125" bestFit="1" customWidth="1"/>
    <col min="7" max="7" width="19.1640625" bestFit="1" customWidth="1"/>
    <col min="8" max="11" width="1" bestFit="1" customWidth="1"/>
    <col min="12" max="13" width="0" hidden="1" customWidth="1"/>
    <col min="14" max="14" width="8.6640625"/>
    <col min="15" max="15" width="17.6640625" bestFit="1" customWidth="1"/>
  </cols>
  <sheetData>
    <row r="1" spans="1:11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1" ht="18" x14ac:dyDescent="0.2">
      <c r="A3" s="35" t="s">
        <v>875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1" ht="16" x14ac:dyDescent="0.2">
      <c r="A5" s="36" t="s">
        <v>876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1362</v>
      </c>
      <c r="H7" s="1" t="s">
        <v>9</v>
      </c>
      <c r="I7" s="1" t="s">
        <v>9</v>
      </c>
      <c r="J7" s="1" t="s">
        <v>9</v>
      </c>
      <c r="K7" s="1" t="s">
        <v>9</v>
      </c>
    </row>
    <row r="8" spans="1:11" x14ac:dyDescent="0.2">
      <c r="A8" s="3">
        <v>1</v>
      </c>
      <c r="B8" s="4" t="s">
        <v>10</v>
      </c>
      <c r="C8" s="5" t="s">
        <v>877</v>
      </c>
      <c r="D8" s="5" t="s">
        <v>658</v>
      </c>
      <c r="E8" s="6" t="s">
        <v>13</v>
      </c>
      <c r="F8" s="5" t="s">
        <v>14</v>
      </c>
      <c r="G8" s="7"/>
      <c r="H8" s="7"/>
      <c r="I8" s="7"/>
      <c r="J8" s="7"/>
      <c r="K8" s="7"/>
    </row>
    <row r="9" spans="1:11" x14ac:dyDescent="0.2">
      <c r="A9" s="3">
        <v>2</v>
      </c>
      <c r="B9" s="4" t="s">
        <v>10</v>
      </c>
      <c r="C9" s="5" t="s">
        <v>878</v>
      </c>
      <c r="D9" s="5" t="s">
        <v>879</v>
      </c>
      <c r="E9" s="6" t="s">
        <v>13</v>
      </c>
      <c r="F9" s="5" t="s">
        <v>14</v>
      </c>
      <c r="G9" s="7">
        <v>309998.96029000002</v>
      </c>
      <c r="H9" s="7"/>
      <c r="I9" s="7"/>
      <c r="J9" s="7"/>
      <c r="K9" s="7"/>
    </row>
    <row r="10" spans="1:11" x14ac:dyDescent="0.2">
      <c r="A10" s="3">
        <v>3</v>
      </c>
      <c r="B10" s="4" t="s">
        <v>10</v>
      </c>
      <c r="C10" s="5" t="s">
        <v>880</v>
      </c>
      <c r="D10" s="5" t="s">
        <v>697</v>
      </c>
      <c r="E10" s="6" t="s">
        <v>13</v>
      </c>
      <c r="F10" s="5" t="s">
        <v>14</v>
      </c>
      <c r="G10" s="7">
        <v>130508.01800399998</v>
      </c>
      <c r="H10" s="7"/>
      <c r="I10" s="7"/>
      <c r="J10" s="7"/>
      <c r="K10" s="7"/>
    </row>
    <row r="11" spans="1:11" x14ac:dyDescent="0.2">
      <c r="A11" s="3">
        <v>4</v>
      </c>
      <c r="B11" s="4" t="s">
        <v>10</v>
      </c>
      <c r="C11" s="5" t="s">
        <v>881</v>
      </c>
      <c r="D11" s="5" t="s">
        <v>882</v>
      </c>
      <c r="E11" s="6" t="s">
        <v>13</v>
      </c>
      <c r="F11" s="5" t="s">
        <v>14</v>
      </c>
      <c r="G11" s="7">
        <v>516070.24370400008</v>
      </c>
      <c r="H11" s="7"/>
      <c r="I11" s="7"/>
      <c r="J11" s="7"/>
      <c r="K11" s="7"/>
    </row>
    <row r="12" spans="1:11" x14ac:dyDescent="0.2">
      <c r="A12" s="3">
        <v>5</v>
      </c>
      <c r="B12" s="4" t="s">
        <v>10</v>
      </c>
      <c r="C12" s="5" t="s">
        <v>883</v>
      </c>
      <c r="D12" s="5" t="s">
        <v>884</v>
      </c>
      <c r="E12" s="6" t="s">
        <v>13</v>
      </c>
      <c r="F12" s="5" t="s">
        <v>14</v>
      </c>
      <c r="G12" s="7">
        <v>45898.174721999996</v>
      </c>
      <c r="H12" s="7"/>
      <c r="I12" s="7"/>
      <c r="J12" s="7"/>
      <c r="K12" s="7"/>
    </row>
    <row r="13" spans="1:11" x14ac:dyDescent="0.2">
      <c r="A13" s="3">
        <v>6</v>
      </c>
      <c r="B13" s="4" t="s">
        <v>10</v>
      </c>
      <c r="C13" s="5" t="s">
        <v>885</v>
      </c>
      <c r="D13" s="5" t="s">
        <v>886</v>
      </c>
      <c r="E13" s="6" t="s">
        <v>13</v>
      </c>
      <c r="F13" s="5" t="s">
        <v>14</v>
      </c>
      <c r="G13" s="7">
        <v>1057.18</v>
      </c>
      <c r="H13" s="7"/>
      <c r="I13" s="7"/>
      <c r="J13" s="7"/>
      <c r="K13" s="7"/>
    </row>
    <row r="14" spans="1:11" x14ac:dyDescent="0.2">
      <c r="A14" s="3">
        <v>7</v>
      </c>
      <c r="B14" s="4" t="s">
        <v>10</v>
      </c>
      <c r="C14" s="5" t="s">
        <v>887</v>
      </c>
      <c r="D14" s="5" t="s">
        <v>888</v>
      </c>
      <c r="E14" s="6" t="s">
        <v>13</v>
      </c>
      <c r="F14" s="5" t="s">
        <v>14</v>
      </c>
      <c r="G14" s="7">
        <v>3421.25</v>
      </c>
      <c r="H14" s="7"/>
      <c r="I14" s="7"/>
      <c r="J14" s="7"/>
      <c r="K14" s="7"/>
    </row>
    <row r="15" spans="1:11" x14ac:dyDescent="0.2">
      <c r="A15" s="3">
        <v>8</v>
      </c>
      <c r="B15" s="4" t="s">
        <v>10</v>
      </c>
      <c r="C15" s="5" t="s">
        <v>889</v>
      </c>
      <c r="D15" s="5" t="s">
        <v>890</v>
      </c>
      <c r="E15" s="6" t="s">
        <v>13</v>
      </c>
      <c r="F15" s="5" t="s">
        <v>14</v>
      </c>
      <c r="G15" s="7">
        <v>0</v>
      </c>
      <c r="H15" s="7"/>
      <c r="I15" s="7"/>
      <c r="J15" s="7"/>
      <c r="K15" s="7"/>
    </row>
    <row r="16" spans="1:11" x14ac:dyDescent="0.2">
      <c r="A16" s="3">
        <v>9</v>
      </c>
      <c r="B16" s="4" t="s">
        <v>10</v>
      </c>
      <c r="C16" s="5" t="s">
        <v>891</v>
      </c>
      <c r="D16" s="5" t="s">
        <v>713</v>
      </c>
      <c r="E16" s="6" t="s">
        <v>13</v>
      </c>
      <c r="F16" s="5" t="s">
        <v>14</v>
      </c>
      <c r="G16" s="7">
        <v>166.25</v>
      </c>
      <c r="H16" s="7"/>
      <c r="I16" s="7"/>
      <c r="J16" s="7"/>
      <c r="K16" s="7"/>
    </row>
    <row r="17" spans="1:15" x14ac:dyDescent="0.2">
      <c r="A17" s="3">
        <v>10</v>
      </c>
      <c r="B17" s="4" t="s">
        <v>10</v>
      </c>
      <c r="C17" s="5" t="s">
        <v>892</v>
      </c>
      <c r="D17" s="5" t="s">
        <v>717</v>
      </c>
      <c r="E17" s="6" t="s">
        <v>13</v>
      </c>
      <c r="F17" s="5" t="s">
        <v>14</v>
      </c>
      <c r="G17" s="7">
        <v>0</v>
      </c>
      <c r="H17" s="7"/>
      <c r="I17" s="7"/>
      <c r="J17" s="7"/>
      <c r="K17" s="7"/>
    </row>
    <row r="18" spans="1:15" x14ac:dyDescent="0.2">
      <c r="A18" s="3">
        <v>11</v>
      </c>
      <c r="B18" s="4" t="s">
        <v>10</v>
      </c>
      <c r="C18" s="5" t="s">
        <v>893</v>
      </c>
      <c r="D18" s="5" t="s">
        <v>424</v>
      </c>
      <c r="E18" s="6" t="s">
        <v>13</v>
      </c>
      <c r="F18" s="5" t="s">
        <v>14</v>
      </c>
      <c r="G18" s="8">
        <v>49.36</v>
      </c>
      <c r="H18" s="7"/>
      <c r="I18" s="7"/>
      <c r="J18" s="7"/>
      <c r="K18" s="7"/>
    </row>
    <row r="19" spans="1:15" x14ac:dyDescent="0.2">
      <c r="A19" s="3">
        <v>13</v>
      </c>
      <c r="B19" s="4" t="s">
        <v>10</v>
      </c>
      <c r="C19" s="5" t="s">
        <v>894</v>
      </c>
      <c r="D19" s="5" t="s">
        <v>113</v>
      </c>
      <c r="E19" s="6" t="s">
        <v>13</v>
      </c>
      <c r="F19" s="5" t="s">
        <v>14</v>
      </c>
      <c r="G19" s="7">
        <f>SUM(G8:G18)</f>
        <v>1007169.4367200001</v>
      </c>
      <c r="H19" s="7"/>
      <c r="I19" s="7"/>
      <c r="J19" s="7"/>
      <c r="K19" s="7"/>
    </row>
    <row r="20" spans="1:15" x14ac:dyDescent="0.2">
      <c r="A20" s="3">
        <v>14</v>
      </c>
      <c r="B20" s="4"/>
      <c r="C20" s="5" t="s">
        <v>14</v>
      </c>
      <c r="D20" s="5" t="s">
        <v>14</v>
      </c>
      <c r="E20" s="6" t="s">
        <v>13</v>
      </c>
      <c r="F20" s="5" t="s">
        <v>14</v>
      </c>
      <c r="G20" s="7"/>
      <c r="H20" s="7"/>
      <c r="I20" s="7"/>
      <c r="J20" s="7"/>
      <c r="K20" s="7"/>
    </row>
    <row r="21" spans="1:15" x14ac:dyDescent="0.2">
      <c r="A21" s="3">
        <v>15</v>
      </c>
      <c r="B21" s="4" t="s">
        <v>10</v>
      </c>
      <c r="C21" s="5" t="s">
        <v>895</v>
      </c>
      <c r="D21" s="5" t="s">
        <v>660</v>
      </c>
      <c r="E21" s="6" t="s">
        <v>13</v>
      </c>
      <c r="F21" s="5" t="s">
        <v>14</v>
      </c>
      <c r="G21" s="7"/>
      <c r="H21" s="7"/>
      <c r="I21" s="7"/>
      <c r="J21" s="7"/>
      <c r="K21" s="7"/>
    </row>
    <row r="22" spans="1:15" x14ac:dyDescent="0.2">
      <c r="A22" s="3">
        <v>16</v>
      </c>
      <c r="B22" s="4" t="s">
        <v>10</v>
      </c>
      <c r="C22" s="5" t="s">
        <v>896</v>
      </c>
      <c r="D22" s="5" t="s">
        <v>729</v>
      </c>
      <c r="E22" s="6" t="s">
        <v>13</v>
      </c>
      <c r="F22" s="5" t="s">
        <v>14</v>
      </c>
      <c r="G22" s="7">
        <v>123444.31538999999</v>
      </c>
      <c r="H22" s="7"/>
      <c r="I22" s="7"/>
      <c r="J22" s="7"/>
      <c r="K22" s="7"/>
    </row>
    <row r="23" spans="1:15" x14ac:dyDescent="0.2">
      <c r="A23" s="3">
        <v>17</v>
      </c>
      <c r="B23" s="4" t="s">
        <v>10</v>
      </c>
      <c r="C23" s="5" t="s">
        <v>897</v>
      </c>
      <c r="D23" s="5" t="s">
        <v>731</v>
      </c>
      <c r="E23" s="6" t="s">
        <v>13</v>
      </c>
      <c r="F23" s="5" t="s">
        <v>14</v>
      </c>
      <c r="G23" s="7">
        <v>86202.256139999983</v>
      </c>
      <c r="H23" s="7"/>
      <c r="I23" s="7"/>
      <c r="J23" s="7"/>
      <c r="K23" s="7"/>
    </row>
    <row r="24" spans="1:15" x14ac:dyDescent="0.2">
      <c r="A24" s="3">
        <v>18</v>
      </c>
      <c r="B24" s="4" t="s">
        <v>10</v>
      </c>
      <c r="C24" s="5" t="s">
        <v>898</v>
      </c>
      <c r="D24" s="5" t="s">
        <v>572</v>
      </c>
      <c r="E24" s="6" t="s">
        <v>13</v>
      </c>
      <c r="F24" s="5" t="s">
        <v>14</v>
      </c>
      <c r="G24" s="7">
        <v>206295.68106290646</v>
      </c>
      <c r="H24" s="7"/>
      <c r="I24" s="7"/>
      <c r="J24" s="7"/>
      <c r="K24" s="7"/>
      <c r="O24" s="2"/>
    </row>
    <row r="25" spans="1:15" x14ac:dyDescent="0.2">
      <c r="A25" s="3">
        <v>19</v>
      </c>
      <c r="B25" s="4" t="s">
        <v>10</v>
      </c>
      <c r="C25" s="5" t="s">
        <v>899</v>
      </c>
      <c r="D25" s="5" t="s">
        <v>900</v>
      </c>
      <c r="E25" s="6" t="s">
        <v>13</v>
      </c>
      <c r="F25" s="5" t="s">
        <v>14</v>
      </c>
      <c r="G25" s="7">
        <v>38679.118499999997</v>
      </c>
      <c r="H25" s="7"/>
      <c r="I25" s="7"/>
      <c r="J25" s="7"/>
      <c r="K25" s="7"/>
    </row>
    <row r="26" spans="1:15" x14ac:dyDescent="0.2">
      <c r="A26" s="3">
        <v>20</v>
      </c>
      <c r="B26" s="4" t="s">
        <v>10</v>
      </c>
      <c r="C26" s="5" t="s">
        <v>901</v>
      </c>
      <c r="D26" s="5" t="s">
        <v>751</v>
      </c>
      <c r="E26" s="6" t="s">
        <v>13</v>
      </c>
      <c r="F26" s="5" t="s">
        <v>14</v>
      </c>
      <c r="G26" s="7">
        <v>738.74921999999992</v>
      </c>
      <c r="H26" s="7"/>
      <c r="I26" s="7"/>
      <c r="J26" s="7"/>
      <c r="K26" s="7"/>
    </row>
    <row r="27" spans="1:15" x14ac:dyDescent="0.2">
      <c r="A27" s="3">
        <v>21</v>
      </c>
      <c r="B27" s="4" t="s">
        <v>10</v>
      </c>
      <c r="C27" s="5" t="s">
        <v>902</v>
      </c>
      <c r="D27" s="5" t="s">
        <v>903</v>
      </c>
      <c r="E27" s="6" t="s">
        <v>13</v>
      </c>
      <c r="F27" s="5" t="s">
        <v>14</v>
      </c>
      <c r="G27" s="7">
        <v>34699.065389999996</v>
      </c>
      <c r="H27" s="7"/>
      <c r="I27" s="7"/>
      <c r="J27" s="7"/>
      <c r="K27" s="7"/>
    </row>
    <row r="28" spans="1:15" x14ac:dyDescent="0.2">
      <c r="A28" s="3">
        <v>22</v>
      </c>
      <c r="B28" s="4" t="s">
        <v>10</v>
      </c>
      <c r="C28" s="5" t="s">
        <v>904</v>
      </c>
      <c r="D28" s="5" t="s">
        <v>905</v>
      </c>
      <c r="E28" s="6" t="s">
        <v>13</v>
      </c>
      <c r="F28" s="5" t="s">
        <v>14</v>
      </c>
      <c r="G28" s="7">
        <v>1002.61</v>
      </c>
      <c r="H28" s="7"/>
      <c r="I28" s="7"/>
      <c r="J28" s="7"/>
      <c r="K28" s="7"/>
    </row>
    <row r="29" spans="1:15" x14ac:dyDescent="0.2">
      <c r="A29" s="3">
        <v>23</v>
      </c>
      <c r="B29" s="4" t="s">
        <v>10</v>
      </c>
      <c r="C29" s="5" t="s">
        <v>906</v>
      </c>
      <c r="D29" s="5" t="s">
        <v>18</v>
      </c>
      <c r="E29" s="6" t="s">
        <v>13</v>
      </c>
      <c r="F29" s="5" t="s">
        <v>14</v>
      </c>
      <c r="G29" s="7">
        <v>0</v>
      </c>
      <c r="H29" s="7"/>
      <c r="I29" s="7"/>
      <c r="J29" s="7"/>
      <c r="K29" s="7"/>
    </row>
    <row r="30" spans="1:15" x14ac:dyDescent="0.2">
      <c r="A30" s="3">
        <v>24</v>
      </c>
      <c r="B30" s="4" t="s">
        <v>10</v>
      </c>
      <c r="C30" s="5" t="s">
        <v>907</v>
      </c>
      <c r="D30" s="5" t="s">
        <v>22</v>
      </c>
      <c r="E30" s="6" t="s">
        <v>13</v>
      </c>
      <c r="F30" s="5" t="s">
        <v>14</v>
      </c>
      <c r="G30" s="7">
        <v>2273.1999999999998</v>
      </c>
      <c r="H30" s="7"/>
      <c r="I30" s="7"/>
      <c r="J30" s="7"/>
      <c r="K30" s="7"/>
    </row>
    <row r="31" spans="1:15" x14ac:dyDescent="0.2">
      <c r="A31" s="3">
        <v>25</v>
      </c>
      <c r="B31" s="4" t="s">
        <v>10</v>
      </c>
      <c r="C31" s="5" t="s">
        <v>908</v>
      </c>
      <c r="D31" s="5" t="s">
        <v>909</v>
      </c>
      <c r="E31" s="6" t="s">
        <v>13</v>
      </c>
      <c r="F31" s="5" t="s">
        <v>14</v>
      </c>
      <c r="G31" s="7">
        <v>0</v>
      </c>
      <c r="H31" s="7"/>
      <c r="I31" s="7"/>
      <c r="J31" s="7"/>
      <c r="K31" s="7"/>
    </row>
    <row r="32" spans="1:15" x14ac:dyDescent="0.2">
      <c r="A32" s="3">
        <v>26</v>
      </c>
      <c r="B32" s="4" t="s">
        <v>10</v>
      </c>
      <c r="C32" s="5" t="s">
        <v>910</v>
      </c>
      <c r="D32" s="5" t="s">
        <v>24</v>
      </c>
      <c r="E32" s="6" t="s">
        <v>13</v>
      </c>
      <c r="F32" s="5" t="s">
        <v>14</v>
      </c>
      <c r="G32" s="7">
        <v>625.35</v>
      </c>
      <c r="H32" s="7"/>
      <c r="I32" s="7"/>
      <c r="J32" s="7"/>
      <c r="K32" s="7"/>
    </row>
    <row r="33" spans="1:13" x14ac:dyDescent="0.2">
      <c r="A33" s="3">
        <v>27</v>
      </c>
      <c r="B33" s="4" t="s">
        <v>10</v>
      </c>
      <c r="C33" s="5" t="s">
        <v>911</v>
      </c>
      <c r="D33" s="5" t="s">
        <v>758</v>
      </c>
      <c r="E33" s="6" t="s">
        <v>13</v>
      </c>
      <c r="F33" s="5" t="s">
        <v>14</v>
      </c>
      <c r="G33" s="7">
        <v>829.96</v>
      </c>
      <c r="H33" s="7"/>
      <c r="I33" s="7"/>
      <c r="J33" s="7"/>
      <c r="K33" s="7"/>
      <c r="L33" t="s">
        <v>1304</v>
      </c>
      <c r="M33">
        <v>85755</v>
      </c>
    </row>
    <row r="34" spans="1:13" x14ac:dyDescent="0.2">
      <c r="A34" s="3">
        <v>28</v>
      </c>
      <c r="B34" s="4" t="s">
        <v>10</v>
      </c>
      <c r="C34" s="5" t="s">
        <v>912</v>
      </c>
      <c r="D34" s="5" t="s">
        <v>28</v>
      </c>
      <c r="E34" s="6" t="s">
        <v>13</v>
      </c>
      <c r="F34" s="5" t="s">
        <v>14</v>
      </c>
      <c r="G34" s="7">
        <v>136686</v>
      </c>
      <c r="H34" s="7"/>
      <c r="I34" s="7"/>
      <c r="J34" s="7"/>
      <c r="K34" s="7"/>
      <c r="L34" t="s">
        <v>1305</v>
      </c>
      <c r="M34" s="18">
        <v>50931</v>
      </c>
    </row>
    <row r="35" spans="1:13" x14ac:dyDescent="0.2">
      <c r="A35" s="3">
        <v>29</v>
      </c>
      <c r="B35" s="4" t="s">
        <v>10</v>
      </c>
      <c r="C35" s="5" t="s">
        <v>913</v>
      </c>
      <c r="D35" s="5" t="s">
        <v>30</v>
      </c>
      <c r="E35" s="6" t="s">
        <v>13</v>
      </c>
      <c r="F35" s="5" t="s">
        <v>14</v>
      </c>
      <c r="G35" s="7">
        <v>212094.34392000001</v>
      </c>
      <c r="H35" s="7"/>
      <c r="I35" s="7"/>
      <c r="J35" s="7"/>
      <c r="K35" s="7"/>
      <c r="M35">
        <v>136686</v>
      </c>
    </row>
    <row r="36" spans="1:13" x14ac:dyDescent="0.2">
      <c r="A36" s="3">
        <v>30</v>
      </c>
      <c r="B36" s="4" t="s">
        <v>10</v>
      </c>
      <c r="C36" s="5" t="s">
        <v>914</v>
      </c>
      <c r="D36" s="5" t="s">
        <v>915</v>
      </c>
      <c r="E36" s="6" t="s">
        <v>13</v>
      </c>
      <c r="F36" s="5" t="s">
        <v>14</v>
      </c>
      <c r="G36" s="7">
        <v>0</v>
      </c>
      <c r="H36" s="7"/>
      <c r="I36" s="7"/>
      <c r="J36" s="7"/>
      <c r="K36" s="7"/>
    </row>
    <row r="37" spans="1:13" x14ac:dyDescent="0.2">
      <c r="A37" s="3">
        <v>31</v>
      </c>
      <c r="B37" s="4" t="s">
        <v>10</v>
      </c>
      <c r="C37" s="5" t="s">
        <v>916</v>
      </c>
      <c r="D37" s="5" t="s">
        <v>34</v>
      </c>
      <c r="E37" s="6" t="s">
        <v>13</v>
      </c>
      <c r="F37" s="5" t="s">
        <v>14</v>
      </c>
      <c r="G37" s="7">
        <v>38203.034617093523</v>
      </c>
      <c r="H37" s="7"/>
      <c r="I37" s="7"/>
      <c r="J37" s="7"/>
      <c r="K37" s="7"/>
    </row>
    <row r="38" spans="1:13" x14ac:dyDescent="0.2">
      <c r="A38" s="3">
        <v>32</v>
      </c>
      <c r="B38" s="4" t="s">
        <v>10</v>
      </c>
      <c r="C38" s="5" t="s">
        <v>917</v>
      </c>
      <c r="D38" s="5" t="s">
        <v>36</v>
      </c>
      <c r="E38" s="6" t="s">
        <v>13</v>
      </c>
      <c r="F38" s="5" t="s">
        <v>14</v>
      </c>
      <c r="G38" s="7">
        <v>18802.872480000002</v>
      </c>
      <c r="H38" s="7"/>
      <c r="I38" s="7"/>
      <c r="J38" s="7"/>
      <c r="K38" s="7"/>
    </row>
    <row r="39" spans="1:13" x14ac:dyDescent="0.2">
      <c r="A39" s="3">
        <v>33</v>
      </c>
      <c r="B39" s="4" t="s">
        <v>10</v>
      </c>
      <c r="C39" s="5" t="s">
        <v>918</v>
      </c>
      <c r="D39" s="5" t="s">
        <v>919</v>
      </c>
      <c r="E39" s="6" t="s">
        <v>13</v>
      </c>
      <c r="F39" s="5" t="s">
        <v>14</v>
      </c>
      <c r="G39" s="7">
        <v>0</v>
      </c>
      <c r="H39" s="7"/>
      <c r="I39" s="7"/>
      <c r="J39" s="7"/>
      <c r="K39" s="7"/>
    </row>
    <row r="40" spans="1:13" x14ac:dyDescent="0.2">
      <c r="A40" s="3">
        <v>34</v>
      </c>
      <c r="B40" s="4" t="s">
        <v>10</v>
      </c>
      <c r="C40" s="5" t="s">
        <v>920</v>
      </c>
      <c r="D40" s="5" t="s">
        <v>56</v>
      </c>
      <c r="E40" s="6" t="s">
        <v>13</v>
      </c>
      <c r="F40" s="5" t="s">
        <v>14</v>
      </c>
      <c r="G40" s="7">
        <v>1176</v>
      </c>
      <c r="H40" s="7"/>
      <c r="I40" s="7"/>
      <c r="J40" s="7"/>
      <c r="K40" s="7"/>
    </row>
    <row r="41" spans="1:13" x14ac:dyDescent="0.2">
      <c r="A41" s="3">
        <v>35</v>
      </c>
      <c r="B41" s="4" t="s">
        <v>10</v>
      </c>
      <c r="C41" s="5" t="s">
        <v>921</v>
      </c>
      <c r="D41" s="5" t="s">
        <v>60</v>
      </c>
      <c r="E41" s="6" t="s">
        <v>13</v>
      </c>
      <c r="F41" s="5" t="s">
        <v>14</v>
      </c>
      <c r="G41" s="7">
        <v>87182.97</v>
      </c>
      <c r="H41" s="7"/>
      <c r="I41" s="7"/>
      <c r="J41" s="7"/>
      <c r="K41" s="7"/>
    </row>
    <row r="42" spans="1:13" x14ac:dyDescent="0.2">
      <c r="A42" s="3">
        <v>36</v>
      </c>
      <c r="B42" s="4" t="s">
        <v>10</v>
      </c>
      <c r="C42" s="5" t="s">
        <v>922</v>
      </c>
      <c r="D42" s="5" t="s">
        <v>392</v>
      </c>
      <c r="E42" s="6" t="s">
        <v>13</v>
      </c>
      <c r="F42" s="5" t="s">
        <v>14</v>
      </c>
      <c r="G42" s="7">
        <v>1440</v>
      </c>
      <c r="H42" s="7"/>
      <c r="I42" s="7"/>
      <c r="J42" s="7"/>
      <c r="K42" s="7"/>
    </row>
    <row r="43" spans="1:13" x14ac:dyDescent="0.2">
      <c r="A43" s="3">
        <v>37</v>
      </c>
      <c r="B43" s="4" t="s">
        <v>10</v>
      </c>
      <c r="C43" s="5" t="s">
        <v>923</v>
      </c>
      <c r="D43" s="5" t="s">
        <v>66</v>
      </c>
      <c r="E43" s="6" t="s">
        <v>13</v>
      </c>
      <c r="F43" s="5" t="s">
        <v>14</v>
      </c>
      <c r="G43" s="7">
        <v>7292.63</v>
      </c>
      <c r="H43" s="7"/>
      <c r="I43" s="7"/>
      <c r="J43" s="7"/>
      <c r="K43" s="7"/>
    </row>
    <row r="44" spans="1:13" x14ac:dyDescent="0.2">
      <c r="A44" s="3">
        <v>38</v>
      </c>
      <c r="B44" s="4" t="s">
        <v>10</v>
      </c>
      <c r="C44" s="5" t="s">
        <v>924</v>
      </c>
      <c r="D44" s="5" t="s">
        <v>605</v>
      </c>
      <c r="E44" s="6" t="s">
        <v>13</v>
      </c>
      <c r="F44" s="5" t="s">
        <v>14</v>
      </c>
      <c r="G44" s="7">
        <v>1366.53</v>
      </c>
      <c r="H44" s="7"/>
      <c r="I44" s="7"/>
      <c r="J44" s="7"/>
      <c r="K44" s="7"/>
    </row>
    <row r="45" spans="1:13" x14ac:dyDescent="0.2">
      <c r="A45" s="3">
        <v>39</v>
      </c>
      <c r="B45" s="4" t="s">
        <v>10</v>
      </c>
      <c r="C45" s="5" t="s">
        <v>925</v>
      </c>
      <c r="D45" s="5" t="s">
        <v>778</v>
      </c>
      <c r="E45" s="6" t="s">
        <v>13</v>
      </c>
      <c r="F45" s="5" t="s">
        <v>14</v>
      </c>
      <c r="G45" s="7">
        <v>3945.27</v>
      </c>
      <c r="H45" s="7"/>
      <c r="I45" s="7"/>
      <c r="J45" s="7"/>
      <c r="K45" s="7"/>
    </row>
    <row r="46" spans="1:13" x14ac:dyDescent="0.2">
      <c r="A46" s="3">
        <v>40</v>
      </c>
      <c r="B46" s="4" t="s">
        <v>10</v>
      </c>
      <c r="C46" s="5" t="s">
        <v>926</v>
      </c>
      <c r="D46" s="5" t="s">
        <v>590</v>
      </c>
      <c r="E46" s="6" t="s">
        <v>13</v>
      </c>
      <c r="F46" s="5" t="s">
        <v>14</v>
      </c>
      <c r="G46" s="7">
        <v>1641.42</v>
      </c>
      <c r="H46" s="7"/>
      <c r="I46" s="7"/>
      <c r="J46" s="7"/>
      <c r="K46" s="7"/>
    </row>
    <row r="47" spans="1:13" x14ac:dyDescent="0.2">
      <c r="A47" s="3">
        <v>41</v>
      </c>
      <c r="B47" s="4" t="s">
        <v>10</v>
      </c>
      <c r="C47" s="5" t="s">
        <v>927</v>
      </c>
      <c r="D47" s="5" t="s">
        <v>928</v>
      </c>
      <c r="E47" s="6" t="s">
        <v>13</v>
      </c>
      <c r="F47" s="5" t="s">
        <v>14</v>
      </c>
      <c r="G47" s="7">
        <v>4476.43</v>
      </c>
      <c r="H47" s="7"/>
      <c r="I47" s="7"/>
      <c r="J47" s="7"/>
      <c r="K47" s="7"/>
    </row>
    <row r="48" spans="1:13" x14ac:dyDescent="0.2">
      <c r="A48" s="3">
        <v>42</v>
      </c>
      <c r="B48" s="4" t="s">
        <v>10</v>
      </c>
      <c r="C48" s="5" t="s">
        <v>929</v>
      </c>
      <c r="D48" s="5" t="s">
        <v>664</v>
      </c>
      <c r="E48" s="6" t="s">
        <v>13</v>
      </c>
      <c r="F48" s="5" t="s">
        <v>14</v>
      </c>
      <c r="G48" s="7">
        <v>15620.05</v>
      </c>
      <c r="H48" s="7"/>
      <c r="I48" s="7"/>
      <c r="J48" s="7"/>
      <c r="K48" s="7"/>
    </row>
    <row r="49" spans="1:15" x14ac:dyDescent="0.2">
      <c r="A49" s="3">
        <v>43</v>
      </c>
      <c r="B49" s="4" t="s">
        <v>10</v>
      </c>
      <c r="C49" s="5" t="s">
        <v>930</v>
      </c>
      <c r="D49" s="5" t="s">
        <v>618</v>
      </c>
      <c r="E49" s="6" t="s">
        <v>13</v>
      </c>
      <c r="F49" s="5" t="s">
        <v>14</v>
      </c>
      <c r="G49" s="7">
        <v>1461.79</v>
      </c>
      <c r="H49" s="7"/>
      <c r="I49" s="7"/>
      <c r="J49" s="7"/>
      <c r="K49" s="7"/>
    </row>
    <row r="50" spans="1:15" x14ac:dyDescent="0.2">
      <c r="A50" s="3">
        <v>44</v>
      </c>
      <c r="B50" s="4" t="s">
        <v>10</v>
      </c>
      <c r="C50" s="5" t="s">
        <v>931</v>
      </c>
      <c r="D50" s="5" t="s">
        <v>932</v>
      </c>
      <c r="E50" s="6" t="s">
        <v>13</v>
      </c>
      <c r="F50" s="5" t="s">
        <v>14</v>
      </c>
      <c r="G50" s="7">
        <v>1135.97</v>
      </c>
      <c r="H50" s="7"/>
      <c r="I50" s="7"/>
      <c r="J50" s="7"/>
      <c r="K50" s="7"/>
    </row>
    <row r="51" spans="1:15" x14ac:dyDescent="0.2">
      <c r="A51" s="3">
        <v>45</v>
      </c>
      <c r="B51" s="4" t="s">
        <v>10</v>
      </c>
      <c r="C51" s="5" t="s">
        <v>933</v>
      </c>
      <c r="D51" s="5" t="s">
        <v>26</v>
      </c>
      <c r="E51" s="6" t="s">
        <v>13</v>
      </c>
      <c r="F51" s="5" t="s">
        <v>14</v>
      </c>
      <c r="G51" s="7">
        <v>0</v>
      </c>
      <c r="H51" s="7"/>
      <c r="I51" s="7"/>
      <c r="J51" s="7"/>
      <c r="K51" s="7"/>
    </row>
    <row r="52" spans="1:15" x14ac:dyDescent="0.2">
      <c r="A52" s="3">
        <v>46</v>
      </c>
      <c r="B52" s="4" t="s">
        <v>10</v>
      </c>
      <c r="C52" s="5" t="s">
        <v>934</v>
      </c>
      <c r="D52" s="5" t="s">
        <v>665</v>
      </c>
      <c r="E52" s="6" t="s">
        <v>13</v>
      </c>
      <c r="F52" s="5" t="s">
        <v>14</v>
      </c>
      <c r="G52" s="7">
        <v>-146.18</v>
      </c>
      <c r="H52" s="7"/>
      <c r="I52" s="7"/>
      <c r="J52" s="7"/>
      <c r="K52" s="7"/>
    </row>
    <row r="53" spans="1:15" x14ac:dyDescent="0.2">
      <c r="A53" s="3">
        <v>47</v>
      </c>
      <c r="B53" s="4" t="s">
        <v>10</v>
      </c>
      <c r="C53" s="5" t="s">
        <v>935</v>
      </c>
      <c r="D53" s="5" t="s">
        <v>83</v>
      </c>
      <c r="E53" s="6" t="s">
        <v>13</v>
      </c>
      <c r="F53" s="5" t="s">
        <v>14</v>
      </c>
      <c r="G53" s="8">
        <v>0</v>
      </c>
      <c r="H53" s="7"/>
      <c r="I53" s="7"/>
      <c r="J53" s="7"/>
      <c r="K53" s="7"/>
    </row>
    <row r="54" spans="1:15" x14ac:dyDescent="0.2">
      <c r="A54" s="3">
        <v>49</v>
      </c>
      <c r="B54" s="4" t="s">
        <v>10</v>
      </c>
      <c r="C54" s="5" t="s">
        <v>936</v>
      </c>
      <c r="D54" s="5" t="s">
        <v>118</v>
      </c>
      <c r="E54" s="6" t="s">
        <v>13</v>
      </c>
      <c r="F54" s="5" t="s">
        <v>14</v>
      </c>
      <c r="G54" s="7">
        <f>SUM(G21:G53)</f>
        <v>1027169.43672</v>
      </c>
      <c r="H54" s="7"/>
      <c r="I54" s="7"/>
      <c r="J54" s="7"/>
      <c r="K54" s="7"/>
    </row>
    <row r="55" spans="1:15" x14ac:dyDescent="0.2">
      <c r="A55" s="3">
        <v>50</v>
      </c>
      <c r="B55" s="4"/>
      <c r="C55" s="5" t="s">
        <v>14</v>
      </c>
      <c r="D55" s="5" t="s">
        <v>14</v>
      </c>
      <c r="E55" s="6" t="s">
        <v>13</v>
      </c>
      <c r="F55" s="5" t="s">
        <v>14</v>
      </c>
      <c r="G55" s="7"/>
      <c r="H55" s="7"/>
      <c r="I55" s="7"/>
      <c r="J55" s="7"/>
      <c r="K55" s="7"/>
    </row>
    <row r="56" spans="1:15" x14ac:dyDescent="0.2">
      <c r="A56" s="3">
        <v>51</v>
      </c>
      <c r="B56" s="4" t="s">
        <v>10</v>
      </c>
      <c r="C56" s="5" t="s">
        <v>937</v>
      </c>
      <c r="D56" s="5" t="s">
        <v>938</v>
      </c>
      <c r="E56" s="6" t="s">
        <v>13</v>
      </c>
      <c r="F56" s="5" t="s">
        <v>14</v>
      </c>
      <c r="G56" s="7"/>
      <c r="H56" s="7"/>
      <c r="I56" s="7"/>
      <c r="J56" s="7"/>
      <c r="K56" s="7"/>
    </row>
    <row r="57" spans="1:15" x14ac:dyDescent="0.2">
      <c r="A57" s="3">
        <v>52</v>
      </c>
      <c r="B57" s="4" t="s">
        <v>10</v>
      </c>
      <c r="C57" s="5" t="s">
        <v>939</v>
      </c>
      <c r="D57" s="5" t="s">
        <v>940</v>
      </c>
      <c r="E57" s="6" t="s">
        <v>13</v>
      </c>
      <c r="F57" s="5" t="s">
        <v>14</v>
      </c>
      <c r="G57" s="8"/>
      <c r="H57" s="7"/>
      <c r="I57" s="7"/>
      <c r="J57" s="7"/>
      <c r="K57" s="7"/>
    </row>
    <row r="58" spans="1:15" x14ac:dyDescent="0.2">
      <c r="A58" s="3">
        <v>54</v>
      </c>
      <c r="B58" s="4" t="s">
        <v>10</v>
      </c>
      <c r="C58" s="5" t="s">
        <v>941</v>
      </c>
      <c r="D58" s="5" t="s">
        <v>109</v>
      </c>
      <c r="E58" s="6" t="s">
        <v>13</v>
      </c>
      <c r="F58" s="5" t="s">
        <v>14</v>
      </c>
      <c r="G58" s="8"/>
      <c r="H58" s="7"/>
      <c r="I58" s="7"/>
      <c r="J58" s="7"/>
      <c r="K58" s="7"/>
    </row>
    <row r="59" spans="1:15" ht="16" thickBot="1" x14ac:dyDescent="0.25">
      <c r="A59" s="3">
        <v>56</v>
      </c>
      <c r="B59" s="4" t="s">
        <v>10</v>
      </c>
      <c r="C59" s="5" t="s">
        <v>942</v>
      </c>
      <c r="D59" s="5" t="s">
        <v>943</v>
      </c>
      <c r="E59" s="6" t="s">
        <v>13</v>
      </c>
      <c r="F59" s="5" t="s">
        <v>14</v>
      </c>
      <c r="G59" s="9">
        <f>G19-G54</f>
        <v>-19999.999999999884</v>
      </c>
      <c r="H59" s="7"/>
      <c r="I59" s="7"/>
      <c r="J59" s="7"/>
      <c r="K59" s="7"/>
      <c r="O59" s="32"/>
    </row>
    <row r="60" spans="1:15" ht="16" thickTop="1" x14ac:dyDescent="0.2">
      <c r="A60" s="3"/>
      <c r="B60" s="4"/>
      <c r="C60" s="5"/>
      <c r="D60" s="5"/>
      <c r="E60" s="6"/>
      <c r="F60" s="5"/>
      <c r="G60" s="7"/>
      <c r="H60" s="7"/>
      <c r="I60" s="7"/>
      <c r="J60" s="7"/>
      <c r="K60" s="7"/>
    </row>
    <row r="61" spans="1:15" x14ac:dyDescent="0.2">
      <c r="A61" s="3"/>
      <c r="B61" s="4"/>
      <c r="C61" s="5"/>
      <c r="D61" s="5"/>
      <c r="E61" s="6"/>
      <c r="F61" s="5"/>
      <c r="G61" s="7"/>
      <c r="H61" s="7"/>
      <c r="I61" s="7"/>
      <c r="J61" s="7"/>
      <c r="K61" s="7"/>
    </row>
    <row r="62" spans="1:15" x14ac:dyDescent="0.2">
      <c r="A62" s="3"/>
      <c r="B62" s="4"/>
      <c r="C62" s="5"/>
      <c r="D62" s="5"/>
      <c r="E62" s="6"/>
      <c r="F62" s="5"/>
      <c r="G62" s="7"/>
      <c r="H62" s="7"/>
      <c r="I62" s="7"/>
      <c r="J62" s="7"/>
      <c r="K62" s="7"/>
    </row>
    <row r="63" spans="1:15" x14ac:dyDescent="0.2">
      <c r="A63" s="3"/>
      <c r="B63" s="4"/>
      <c r="C63" s="5"/>
      <c r="D63" s="5"/>
      <c r="E63" s="6"/>
      <c r="F63" s="5"/>
      <c r="G63" s="7"/>
      <c r="H63" s="7"/>
      <c r="I63" s="7"/>
      <c r="J63" s="7"/>
      <c r="K63" s="7"/>
    </row>
    <row r="64" spans="1:15" x14ac:dyDescent="0.2">
      <c r="A64" s="3"/>
      <c r="B64" s="4"/>
      <c r="C64" s="5"/>
      <c r="D64" s="5"/>
      <c r="E64" s="6"/>
      <c r="F64" s="5"/>
      <c r="G64" s="7"/>
      <c r="H64" s="7"/>
      <c r="I64" s="7"/>
      <c r="J64" s="7"/>
      <c r="K64" s="7"/>
    </row>
    <row r="65" spans="1:11" x14ac:dyDescent="0.2">
      <c r="A65" s="3"/>
      <c r="B65" s="4"/>
      <c r="C65" s="5"/>
      <c r="D65" s="5"/>
      <c r="E65" s="6"/>
      <c r="F65" s="5"/>
      <c r="G65" s="7"/>
      <c r="H65" s="7"/>
      <c r="I65" s="7"/>
      <c r="J65" s="7"/>
      <c r="K65" s="7"/>
    </row>
    <row r="66" spans="1:11" x14ac:dyDescent="0.2">
      <c r="A66" s="3"/>
      <c r="B66" s="4"/>
      <c r="C66" s="5"/>
      <c r="D66" s="5"/>
      <c r="E66" s="6"/>
      <c r="F66" s="5"/>
      <c r="G66" s="7"/>
      <c r="H66" s="7"/>
      <c r="I66" s="7"/>
      <c r="J66" s="7"/>
      <c r="K66" s="7"/>
    </row>
    <row r="67" spans="1:11" x14ac:dyDescent="0.2">
      <c r="A67" s="3"/>
      <c r="B67" s="4"/>
      <c r="C67" s="5"/>
      <c r="D67" s="5"/>
      <c r="E67" s="6"/>
      <c r="F67" s="5"/>
      <c r="G67" s="7"/>
      <c r="H67" s="7"/>
      <c r="I67" s="7"/>
      <c r="J67" s="7"/>
      <c r="K67" s="7"/>
    </row>
    <row r="68" spans="1:11" x14ac:dyDescent="0.2">
      <c r="A68" s="3"/>
      <c r="B68" s="4"/>
      <c r="C68" s="5"/>
      <c r="D68" s="5"/>
      <c r="E68" s="6"/>
      <c r="F68" s="5"/>
      <c r="G68" s="7"/>
      <c r="H68" s="7"/>
      <c r="I68" s="7"/>
      <c r="J68" s="7"/>
      <c r="K68" s="7"/>
    </row>
    <row r="69" spans="1:11" x14ac:dyDescent="0.2">
      <c r="A69" s="3"/>
      <c r="B69" s="4"/>
      <c r="C69" s="5"/>
      <c r="D69" s="5"/>
      <c r="E69" s="6"/>
      <c r="F69" s="5"/>
      <c r="G69" s="7"/>
      <c r="H69" s="7"/>
      <c r="I69" s="7"/>
      <c r="J69" s="7"/>
      <c r="K69" s="7"/>
    </row>
    <row r="70" spans="1:11" x14ac:dyDescent="0.2">
      <c r="A70" s="3"/>
      <c r="B70" s="4"/>
      <c r="C70" s="5"/>
      <c r="D70" s="5"/>
      <c r="E70" s="6"/>
      <c r="F70" s="5"/>
      <c r="G70" s="7"/>
      <c r="H70" s="7"/>
      <c r="I70" s="7"/>
      <c r="J70" s="7"/>
      <c r="K70" s="7"/>
    </row>
    <row r="71" spans="1:11" x14ac:dyDescent="0.2">
      <c r="A71" s="3"/>
      <c r="B71" s="4"/>
      <c r="C71" s="5"/>
      <c r="D71" s="5"/>
      <c r="E71" s="6"/>
      <c r="F71" s="5"/>
      <c r="G71" s="7"/>
      <c r="H71" s="7"/>
      <c r="I71" s="7"/>
      <c r="J71" s="7"/>
      <c r="K71" s="7"/>
    </row>
    <row r="72" spans="1:11" x14ac:dyDescent="0.2">
      <c r="A72" s="3"/>
      <c r="B72" s="4"/>
      <c r="C72" s="5"/>
      <c r="D72" s="5"/>
      <c r="E72" s="6"/>
      <c r="F72" s="5"/>
      <c r="G72" s="7"/>
      <c r="H72" s="7"/>
      <c r="I72" s="7"/>
      <c r="J72" s="7"/>
      <c r="K72" s="7"/>
    </row>
    <row r="73" spans="1:11" x14ac:dyDescent="0.2">
      <c r="A73" s="3"/>
      <c r="B73" s="4"/>
      <c r="C73" s="5"/>
      <c r="D73" s="5"/>
      <c r="E73" s="6"/>
      <c r="F73" s="5"/>
      <c r="G73" s="7"/>
      <c r="H73" s="7"/>
      <c r="I73" s="7"/>
      <c r="J73" s="7"/>
      <c r="K73" s="7"/>
    </row>
    <row r="74" spans="1:11" x14ac:dyDescent="0.2">
      <c r="A74" s="3"/>
      <c r="B74" s="4"/>
      <c r="C74" s="5"/>
      <c r="D74" s="5"/>
      <c r="E74" s="6"/>
      <c r="F74" s="5"/>
      <c r="G74" s="7"/>
      <c r="H74" s="7"/>
      <c r="I74" s="7"/>
      <c r="J74" s="7"/>
      <c r="K74" s="7"/>
    </row>
    <row r="75" spans="1:11" x14ac:dyDescent="0.2">
      <c r="A75" s="3"/>
      <c r="B75" s="4"/>
      <c r="C75" s="5"/>
      <c r="D75" s="5"/>
      <c r="E75" s="6"/>
      <c r="F75" s="5"/>
      <c r="G75" s="7"/>
      <c r="H75" s="7"/>
      <c r="I75" s="7"/>
      <c r="J75" s="7"/>
      <c r="K75" s="7"/>
    </row>
    <row r="76" spans="1:11" x14ac:dyDescent="0.2">
      <c r="A76" s="3"/>
      <c r="B76" s="4"/>
      <c r="C76" s="5"/>
      <c r="D76" s="5"/>
      <c r="E76" s="6"/>
      <c r="F76" s="5"/>
      <c r="G76" s="7"/>
      <c r="H76" s="7"/>
      <c r="I76" s="7"/>
      <c r="J76" s="7"/>
      <c r="K76" s="7"/>
    </row>
    <row r="77" spans="1:11" x14ac:dyDescent="0.2">
      <c r="A77" s="3"/>
      <c r="B77" s="4"/>
      <c r="C77" s="5"/>
      <c r="D77" s="5"/>
      <c r="E77" s="6"/>
      <c r="F77" s="5"/>
      <c r="G77" s="7"/>
      <c r="H77" s="7"/>
      <c r="I77" s="7"/>
      <c r="J77" s="7"/>
      <c r="K77" s="7"/>
    </row>
    <row r="78" spans="1:11" x14ac:dyDescent="0.2">
      <c r="A78" s="3"/>
      <c r="B78" s="4"/>
      <c r="C78" s="5"/>
      <c r="D78" s="5"/>
      <c r="E78" s="6"/>
      <c r="F78" s="5"/>
      <c r="G78" s="7"/>
      <c r="H78" s="7"/>
      <c r="I78" s="7"/>
      <c r="J78" s="7"/>
      <c r="K78" s="7"/>
    </row>
    <row r="79" spans="1:11" x14ac:dyDescent="0.2">
      <c r="A79" s="3"/>
      <c r="B79" s="4"/>
      <c r="C79" s="5"/>
      <c r="D79" s="5"/>
      <c r="E79" s="6"/>
      <c r="F79" s="5"/>
      <c r="G79" s="7"/>
      <c r="H79" s="7"/>
      <c r="I79" s="7"/>
      <c r="J79" s="7"/>
      <c r="K79" s="7"/>
    </row>
    <row r="80" spans="1:11" x14ac:dyDescent="0.2">
      <c r="A80" s="3"/>
      <c r="B80" s="4"/>
      <c r="C80" s="5"/>
      <c r="D80" s="5"/>
      <c r="E80" s="6"/>
      <c r="F80" s="5"/>
      <c r="G80" s="7"/>
      <c r="H80" s="7"/>
      <c r="I80" s="7"/>
      <c r="J80" s="7"/>
      <c r="K80" s="7"/>
    </row>
    <row r="81" spans="1:11" x14ac:dyDescent="0.2">
      <c r="A81" s="3"/>
      <c r="B81" s="4"/>
      <c r="C81" s="5"/>
      <c r="D81" s="5"/>
      <c r="E81" s="6"/>
      <c r="F81" s="5"/>
      <c r="G81" s="7"/>
      <c r="H81" s="7"/>
      <c r="I81" s="7"/>
      <c r="J81" s="7"/>
      <c r="K81" s="7"/>
    </row>
    <row r="82" spans="1:11" x14ac:dyDescent="0.2">
      <c r="A82" s="3"/>
      <c r="B82" s="4"/>
      <c r="C82" s="5"/>
      <c r="D82" s="5"/>
      <c r="E82" s="6"/>
      <c r="F82" s="5"/>
      <c r="G82" s="7"/>
      <c r="H82" s="7"/>
      <c r="I82" s="7"/>
      <c r="J82" s="7"/>
      <c r="K82" s="7"/>
    </row>
    <row r="83" spans="1:11" x14ac:dyDescent="0.2">
      <c r="A83" s="3"/>
      <c r="B83" s="4"/>
      <c r="C83" s="5"/>
      <c r="D83" s="5"/>
      <c r="E83" s="6"/>
      <c r="F83" s="5"/>
      <c r="G83" s="7"/>
      <c r="H83" s="7"/>
      <c r="I83" s="7"/>
      <c r="J83" s="7"/>
      <c r="K83" s="7"/>
    </row>
    <row r="84" spans="1:11" x14ac:dyDescent="0.2">
      <c r="A84" s="3"/>
      <c r="B84" s="4"/>
      <c r="C84" s="5"/>
      <c r="D84" s="5"/>
      <c r="E84" s="6"/>
      <c r="F84" s="5"/>
      <c r="G84" s="7"/>
      <c r="H84" s="7"/>
      <c r="I84" s="7"/>
      <c r="J84" s="7"/>
      <c r="K84" s="7"/>
    </row>
    <row r="85" spans="1:11" x14ac:dyDescent="0.2">
      <c r="A85" s="3"/>
      <c r="B85" s="4"/>
      <c r="C85" s="5"/>
      <c r="D85" s="5"/>
      <c r="E85" s="6"/>
      <c r="F85" s="5"/>
      <c r="G85" s="7"/>
      <c r="H85" s="7"/>
      <c r="I85" s="7"/>
      <c r="J85" s="7"/>
      <c r="K85" s="7"/>
    </row>
    <row r="86" spans="1:11" x14ac:dyDescent="0.2">
      <c r="A86" s="3"/>
      <c r="B86" s="4"/>
      <c r="C86" s="5"/>
      <c r="D86" s="5"/>
      <c r="E86" s="6"/>
      <c r="F86" s="5"/>
      <c r="G86" s="7"/>
      <c r="H86" s="7"/>
      <c r="I86" s="7"/>
      <c r="J86" s="7"/>
      <c r="K86" s="7"/>
    </row>
    <row r="87" spans="1:11" x14ac:dyDescent="0.2">
      <c r="A87" s="3"/>
      <c r="B87" s="4"/>
      <c r="C87" s="5"/>
      <c r="D87" s="5"/>
      <c r="E87" s="6"/>
      <c r="F87" s="5"/>
      <c r="G87" s="7"/>
      <c r="H87" s="7"/>
      <c r="I87" s="7"/>
      <c r="J87" s="7"/>
      <c r="K87" s="7"/>
    </row>
    <row r="88" spans="1:11" x14ac:dyDescent="0.2">
      <c r="A88" s="3"/>
      <c r="B88" s="4"/>
      <c r="C88" s="5"/>
      <c r="D88" s="5"/>
      <c r="E88" s="6"/>
      <c r="F88" s="5"/>
      <c r="G88" s="7"/>
      <c r="H88" s="7"/>
      <c r="I88" s="7"/>
      <c r="J88" s="7"/>
      <c r="K88" s="7"/>
    </row>
    <row r="89" spans="1:11" x14ac:dyDescent="0.2">
      <c r="A89" s="3"/>
      <c r="B89" s="4"/>
      <c r="C89" s="5"/>
      <c r="D89" s="5"/>
      <c r="E89" s="6"/>
      <c r="F89" s="5"/>
      <c r="G89" s="7"/>
      <c r="H89" s="7"/>
      <c r="I89" s="7"/>
      <c r="J89" s="7"/>
      <c r="K89" s="7"/>
    </row>
    <row r="90" spans="1:11" x14ac:dyDescent="0.2">
      <c r="A90" s="3"/>
      <c r="B90" s="4"/>
      <c r="C90" s="5"/>
      <c r="D90" s="5"/>
      <c r="E90" s="6"/>
      <c r="F90" s="5"/>
      <c r="G90" s="7"/>
      <c r="H90" s="7"/>
      <c r="I90" s="7"/>
      <c r="J90" s="7"/>
      <c r="K90" s="7"/>
    </row>
    <row r="91" spans="1:11" x14ac:dyDescent="0.2">
      <c r="A91" s="3"/>
      <c r="B91" s="4"/>
      <c r="C91" s="5"/>
      <c r="D91" s="5"/>
      <c r="E91" s="6"/>
      <c r="F91" s="5"/>
      <c r="G91" s="7"/>
      <c r="H91" s="7"/>
      <c r="I91" s="7"/>
      <c r="J91" s="7"/>
      <c r="K91" s="7"/>
    </row>
    <row r="92" spans="1:11" x14ac:dyDescent="0.2">
      <c r="A92" s="3"/>
      <c r="B92" s="4"/>
      <c r="C92" s="5"/>
      <c r="D92" s="5"/>
      <c r="E92" s="6"/>
      <c r="F92" s="5"/>
      <c r="G92" s="7"/>
      <c r="H92" s="7"/>
      <c r="I92" s="7"/>
      <c r="J92" s="7"/>
      <c r="K92" s="7"/>
    </row>
    <row r="93" spans="1:11" x14ac:dyDescent="0.2">
      <c r="A93" s="3"/>
      <c r="B93" s="4"/>
      <c r="C93" s="5"/>
      <c r="D93" s="5"/>
      <c r="E93" s="6"/>
      <c r="F93" s="5"/>
      <c r="G93" s="7"/>
      <c r="H93" s="7"/>
      <c r="I93" s="7"/>
      <c r="J93" s="7"/>
      <c r="K93" s="7"/>
    </row>
    <row r="94" spans="1:11" x14ac:dyDescent="0.2">
      <c r="A94" s="3"/>
      <c r="B94" s="4"/>
      <c r="C94" s="5"/>
      <c r="D94" s="5"/>
      <c r="E94" s="6"/>
      <c r="F94" s="5"/>
      <c r="G94" s="7"/>
      <c r="H94" s="7"/>
      <c r="I94" s="7"/>
      <c r="J94" s="7"/>
      <c r="K94" s="7"/>
    </row>
    <row r="95" spans="1:11" x14ac:dyDescent="0.2">
      <c r="A95" s="3"/>
      <c r="B95" s="4"/>
      <c r="C95" s="5"/>
      <c r="D95" s="5"/>
      <c r="E95" s="6"/>
      <c r="F95" s="5"/>
      <c r="G95" s="7"/>
      <c r="H95" s="7"/>
      <c r="I95" s="7"/>
      <c r="J95" s="7"/>
      <c r="K95" s="7"/>
    </row>
    <row r="96" spans="1:11" x14ac:dyDescent="0.2">
      <c r="A96" s="3"/>
      <c r="B96" s="4"/>
      <c r="C96" s="5"/>
      <c r="D96" s="5"/>
      <c r="E96" s="6"/>
      <c r="F96" s="5"/>
      <c r="G96" s="7"/>
      <c r="H96" s="7"/>
      <c r="I96" s="7"/>
      <c r="J96" s="7"/>
      <c r="K96" s="7"/>
    </row>
    <row r="97" spans="1:11" x14ac:dyDescent="0.2">
      <c r="A97" s="3"/>
      <c r="B97" s="4"/>
      <c r="C97" s="5"/>
      <c r="D97" s="5"/>
      <c r="E97" s="6"/>
      <c r="F97" s="5"/>
      <c r="G97" s="7"/>
      <c r="H97" s="7"/>
      <c r="I97" s="7"/>
      <c r="J97" s="7"/>
      <c r="K97" s="7"/>
    </row>
    <row r="98" spans="1:11" x14ac:dyDescent="0.2">
      <c r="A98" s="3"/>
      <c r="B98" s="4"/>
      <c r="C98" s="5"/>
      <c r="D98" s="5"/>
      <c r="E98" s="6"/>
      <c r="F98" s="5"/>
      <c r="G98" s="7"/>
      <c r="H98" s="7"/>
      <c r="I98" s="7"/>
      <c r="J98" s="7"/>
      <c r="K98" s="7"/>
    </row>
    <row r="99" spans="1:11" x14ac:dyDescent="0.2">
      <c r="A99" s="3"/>
      <c r="B99" s="4"/>
      <c r="C99" s="5"/>
      <c r="D99" s="5"/>
      <c r="E99" s="6"/>
      <c r="F99" s="5"/>
      <c r="G99" s="7"/>
      <c r="H99" s="7"/>
      <c r="I99" s="7"/>
      <c r="J99" s="7"/>
      <c r="K99" s="7"/>
    </row>
    <row r="100" spans="1:11" x14ac:dyDescent="0.2">
      <c r="A100" s="3"/>
      <c r="B100" s="4"/>
      <c r="C100" s="5"/>
      <c r="D100" s="5"/>
      <c r="E100" s="6"/>
      <c r="F100" s="5"/>
      <c r="G100" s="7"/>
      <c r="H100" s="7"/>
      <c r="I100" s="7"/>
      <c r="J100" s="7"/>
      <c r="K100" s="7"/>
    </row>
    <row r="101" spans="1:11" x14ac:dyDescent="0.2">
      <c r="A101" s="3"/>
      <c r="B101" s="4"/>
      <c r="C101" s="5"/>
      <c r="D101" s="5"/>
      <c r="E101" s="6"/>
      <c r="F101" s="5"/>
      <c r="G101" s="7"/>
      <c r="H101" s="7"/>
      <c r="I101" s="7"/>
      <c r="J101" s="7"/>
      <c r="K101" s="7"/>
    </row>
    <row r="102" spans="1:11" x14ac:dyDescent="0.2">
      <c r="A102" s="3"/>
      <c r="B102" s="4"/>
      <c r="C102" s="5"/>
      <c r="D102" s="5"/>
      <c r="E102" s="6"/>
      <c r="F102" s="5"/>
      <c r="G102" s="7"/>
      <c r="H102" s="7"/>
      <c r="I102" s="7"/>
      <c r="J102" s="7"/>
      <c r="K102" s="7"/>
    </row>
    <row r="103" spans="1:11" x14ac:dyDescent="0.2">
      <c r="A103" s="3"/>
      <c r="B103" s="4"/>
      <c r="C103" s="5"/>
      <c r="D103" s="5"/>
      <c r="E103" s="6"/>
      <c r="F103" s="5"/>
      <c r="G103" s="7"/>
      <c r="H103" s="7"/>
      <c r="I103" s="7"/>
      <c r="J103" s="7"/>
      <c r="K103" s="7"/>
    </row>
    <row r="104" spans="1:11" x14ac:dyDescent="0.2">
      <c r="A104" s="3"/>
      <c r="B104" s="4"/>
      <c r="C104" s="5"/>
      <c r="D104" s="5"/>
      <c r="E104" s="6"/>
      <c r="F104" s="5"/>
      <c r="G104" s="7"/>
      <c r="H104" s="7"/>
      <c r="I104" s="7"/>
      <c r="J104" s="7"/>
      <c r="K104" s="7"/>
    </row>
    <row r="105" spans="1:11" x14ac:dyDescent="0.2">
      <c r="A105" s="3"/>
      <c r="B105" s="4"/>
      <c r="C105" s="5"/>
      <c r="D105" s="5"/>
      <c r="E105" s="6"/>
      <c r="F105" s="5"/>
      <c r="G105" s="7"/>
      <c r="H105" s="7"/>
      <c r="I105" s="7"/>
      <c r="J105" s="7"/>
      <c r="K105" s="7"/>
    </row>
    <row r="106" spans="1:11" x14ac:dyDescent="0.2">
      <c r="A106" s="3"/>
      <c r="B106" s="4"/>
      <c r="C106" s="5"/>
      <c r="D106" s="5"/>
      <c r="E106" s="6"/>
      <c r="F106" s="5"/>
      <c r="G106" s="7"/>
      <c r="H106" s="7"/>
      <c r="I106" s="7"/>
      <c r="J106" s="7"/>
      <c r="K106" s="7"/>
    </row>
    <row r="107" spans="1:11" x14ac:dyDescent="0.2">
      <c r="A107" s="3"/>
      <c r="B107" s="4"/>
      <c r="C107" s="5"/>
      <c r="D107" s="5"/>
      <c r="E107" s="6"/>
      <c r="F107" s="5"/>
      <c r="G107" s="7"/>
      <c r="H107" s="7"/>
      <c r="I107" s="7"/>
      <c r="J107" s="7"/>
      <c r="K107" s="7"/>
    </row>
    <row r="108" spans="1:11" x14ac:dyDescent="0.2">
      <c r="A108" s="3"/>
      <c r="B108" s="4"/>
      <c r="C108" s="5"/>
      <c r="D108" s="5"/>
      <c r="E108" s="6"/>
      <c r="F108" s="5"/>
      <c r="G108" s="7"/>
      <c r="H108" s="7"/>
      <c r="I108" s="7"/>
      <c r="J108" s="7"/>
      <c r="K108" s="7"/>
    </row>
    <row r="109" spans="1:11" x14ac:dyDescent="0.2">
      <c r="A109" s="3"/>
      <c r="B109" s="4"/>
      <c r="C109" s="5"/>
      <c r="D109" s="5"/>
      <c r="E109" s="6"/>
      <c r="F109" s="5"/>
      <c r="G109" s="7"/>
      <c r="H109" s="7"/>
      <c r="I109" s="7"/>
      <c r="J109" s="7"/>
      <c r="K109" s="7"/>
    </row>
    <row r="110" spans="1:11" x14ac:dyDescent="0.2">
      <c r="A110" s="3"/>
      <c r="B110" s="4"/>
      <c r="C110" s="5"/>
      <c r="D110" s="5"/>
      <c r="E110" s="6"/>
      <c r="F110" s="5"/>
      <c r="G110" s="7"/>
      <c r="H110" s="7"/>
      <c r="I110" s="7"/>
      <c r="J110" s="7"/>
      <c r="K110" s="7"/>
    </row>
    <row r="111" spans="1:11" x14ac:dyDescent="0.2">
      <c r="A111" s="3"/>
      <c r="B111" s="4"/>
      <c r="C111" s="5"/>
      <c r="D111" s="5"/>
      <c r="E111" s="6"/>
      <c r="F111" s="5"/>
      <c r="G111" s="7"/>
      <c r="H111" s="7"/>
      <c r="I111" s="7"/>
      <c r="J111" s="7"/>
      <c r="K111" s="7"/>
    </row>
    <row r="112" spans="1:11" x14ac:dyDescent="0.2">
      <c r="A112" s="3"/>
      <c r="B112" s="4"/>
      <c r="C112" s="5"/>
      <c r="D112" s="5"/>
      <c r="E112" s="6"/>
      <c r="F112" s="5"/>
      <c r="G112" s="7"/>
      <c r="H112" s="7"/>
      <c r="I112" s="7"/>
      <c r="J112" s="7"/>
      <c r="K112" s="7"/>
    </row>
    <row r="113" spans="1:11" x14ac:dyDescent="0.2">
      <c r="A113" s="3"/>
      <c r="B113" s="4"/>
      <c r="C113" s="5"/>
      <c r="D113" s="5"/>
      <c r="E113" s="6"/>
      <c r="F113" s="5"/>
      <c r="G113" s="7"/>
      <c r="H113" s="7"/>
      <c r="I113" s="7"/>
      <c r="J113" s="7"/>
      <c r="K113" s="7"/>
    </row>
    <row r="114" spans="1:11" x14ac:dyDescent="0.2">
      <c r="A114" s="3"/>
      <c r="B114" s="4"/>
      <c r="C114" s="5"/>
      <c r="D114" s="5"/>
      <c r="E114" s="6"/>
      <c r="F114" s="5"/>
      <c r="G114" s="7"/>
      <c r="H114" s="7"/>
      <c r="I114" s="7"/>
      <c r="J114" s="7"/>
      <c r="K114" s="7"/>
    </row>
    <row r="115" spans="1:11" x14ac:dyDescent="0.2">
      <c r="A115" s="3"/>
      <c r="B115" s="4"/>
      <c r="C115" s="5"/>
      <c r="D115" s="5"/>
      <c r="E115" s="6"/>
      <c r="F115" s="5"/>
      <c r="G115" s="7"/>
      <c r="H115" s="7"/>
      <c r="I115" s="7"/>
      <c r="J115" s="7"/>
      <c r="K115" s="7"/>
    </row>
    <row r="116" spans="1:11" x14ac:dyDescent="0.2">
      <c r="A116" s="3"/>
      <c r="B116" s="4"/>
      <c r="C116" s="5"/>
      <c r="D116" s="5"/>
      <c r="E116" s="6"/>
      <c r="F116" s="5"/>
      <c r="G116" s="7"/>
      <c r="H116" s="7"/>
      <c r="I116" s="7"/>
      <c r="J116" s="7"/>
      <c r="K116" s="7"/>
    </row>
  </sheetData>
  <mergeCells count="3">
    <mergeCell ref="A1:K1"/>
    <mergeCell ref="A3:K3"/>
    <mergeCell ref="A5:K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78614-9DC3-43B8-B50A-3084E8F58D33}">
  <dimension ref="A1:Q61"/>
  <sheetViews>
    <sheetView workbookViewId="0">
      <selection activeCell="R26" sqref="R26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2.83203125" bestFit="1" customWidth="1"/>
    <col min="4" max="4" width="34.83203125" bestFit="1" customWidth="1"/>
    <col min="5" max="6" width="2.83203125" bestFit="1" customWidth="1"/>
    <col min="7" max="7" width="19.1640625" bestFit="1" customWidth="1"/>
    <col min="8" max="11" width="1" bestFit="1" customWidth="1"/>
    <col min="15" max="17" width="0" hidden="1" customWidth="1"/>
  </cols>
  <sheetData>
    <row r="1" spans="1:11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1" ht="18" x14ac:dyDescent="0.2">
      <c r="A3" s="35" t="s">
        <v>1073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1" ht="16" x14ac:dyDescent="0.2">
      <c r="A5" s="36" t="s">
        <v>1074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1362</v>
      </c>
      <c r="H7" s="1" t="s">
        <v>9</v>
      </c>
      <c r="I7" s="1" t="s">
        <v>9</v>
      </c>
      <c r="J7" s="1" t="s">
        <v>9</v>
      </c>
      <c r="K7" s="1" t="s">
        <v>9</v>
      </c>
    </row>
    <row r="8" spans="1:11" x14ac:dyDescent="0.2">
      <c r="A8" s="3">
        <v>1</v>
      </c>
      <c r="B8" s="4" t="s">
        <v>10</v>
      </c>
      <c r="C8" s="5" t="s">
        <v>1075</v>
      </c>
      <c r="D8" s="5" t="s">
        <v>182</v>
      </c>
      <c r="E8" s="6" t="s">
        <v>13</v>
      </c>
      <c r="F8" s="5" t="s">
        <v>14</v>
      </c>
      <c r="G8" s="8">
        <v>0</v>
      </c>
      <c r="H8" s="7"/>
      <c r="I8" s="7"/>
      <c r="J8" s="7"/>
      <c r="K8" s="7"/>
    </row>
    <row r="9" spans="1:11" x14ac:dyDescent="0.2">
      <c r="A9" s="3">
        <v>3</v>
      </c>
      <c r="B9" s="4" t="s">
        <v>10</v>
      </c>
      <c r="C9" s="5" t="s">
        <v>1076</v>
      </c>
      <c r="D9" s="5" t="s">
        <v>113</v>
      </c>
      <c r="E9" s="6" t="s">
        <v>13</v>
      </c>
      <c r="F9" s="5" t="s">
        <v>14</v>
      </c>
      <c r="G9" s="7">
        <v>0</v>
      </c>
      <c r="H9" s="7"/>
      <c r="I9" s="7"/>
      <c r="J9" s="7"/>
      <c r="K9" s="7"/>
    </row>
    <row r="10" spans="1:11" x14ac:dyDescent="0.2">
      <c r="A10" s="3">
        <v>4</v>
      </c>
      <c r="B10" s="4"/>
      <c r="C10" s="5" t="s">
        <v>14</v>
      </c>
      <c r="D10" s="5" t="s">
        <v>14</v>
      </c>
      <c r="E10" s="6" t="s">
        <v>13</v>
      </c>
      <c r="F10" s="5" t="s">
        <v>14</v>
      </c>
      <c r="G10" s="7"/>
      <c r="H10" s="7"/>
      <c r="I10" s="7"/>
      <c r="J10" s="7"/>
      <c r="K10" s="7"/>
    </row>
    <row r="11" spans="1:11" x14ac:dyDescent="0.2">
      <c r="A11" s="3">
        <v>5</v>
      </c>
      <c r="B11" s="4" t="s">
        <v>10</v>
      </c>
      <c r="C11" s="5" t="s">
        <v>1077</v>
      </c>
      <c r="D11" s="5" t="s">
        <v>12</v>
      </c>
      <c r="E11" s="6" t="s">
        <v>13</v>
      </c>
      <c r="F11" s="5" t="s">
        <v>14</v>
      </c>
      <c r="G11" s="7"/>
      <c r="H11" s="7"/>
      <c r="I11" s="7"/>
      <c r="J11" s="7"/>
      <c r="K11" s="7"/>
    </row>
    <row r="12" spans="1:11" x14ac:dyDescent="0.2">
      <c r="A12" s="3">
        <v>6</v>
      </c>
      <c r="B12" s="4" t="s">
        <v>10</v>
      </c>
      <c r="C12" s="5" t="s">
        <v>1078</v>
      </c>
      <c r="D12" s="5" t="s">
        <v>18</v>
      </c>
      <c r="E12" s="6" t="s">
        <v>13</v>
      </c>
      <c r="F12" s="5" t="s">
        <v>14</v>
      </c>
      <c r="G12" s="7"/>
      <c r="H12" s="7"/>
      <c r="I12" s="7"/>
      <c r="J12" s="7"/>
      <c r="K12" s="7"/>
    </row>
    <row r="13" spans="1:11" x14ac:dyDescent="0.2">
      <c r="A13" s="3">
        <v>7</v>
      </c>
      <c r="B13" s="4" t="s">
        <v>10</v>
      </c>
      <c r="C13" s="5" t="s">
        <v>1079</v>
      </c>
      <c r="D13" s="5" t="s">
        <v>20</v>
      </c>
      <c r="E13" s="6" t="s">
        <v>13</v>
      </c>
      <c r="F13" s="5" t="s">
        <v>14</v>
      </c>
      <c r="G13" s="7"/>
      <c r="H13" s="7"/>
      <c r="I13" s="7"/>
      <c r="J13" s="7"/>
      <c r="K13" s="7"/>
    </row>
    <row r="14" spans="1:11" x14ac:dyDescent="0.2">
      <c r="A14" s="3">
        <v>8</v>
      </c>
      <c r="B14" s="4" t="s">
        <v>10</v>
      </c>
      <c r="C14" s="5" t="s">
        <v>1080</v>
      </c>
      <c r="D14" s="5" t="s">
        <v>805</v>
      </c>
      <c r="E14" s="6" t="s">
        <v>13</v>
      </c>
      <c r="F14" s="5" t="s">
        <v>14</v>
      </c>
      <c r="G14" s="7">
        <v>1000</v>
      </c>
      <c r="H14" s="7"/>
      <c r="I14" s="7"/>
      <c r="J14" s="7"/>
      <c r="K14" s="7"/>
    </row>
    <row r="15" spans="1:11" x14ac:dyDescent="0.2">
      <c r="A15" s="3">
        <v>9</v>
      </c>
      <c r="B15" s="4" t="s">
        <v>10</v>
      </c>
      <c r="C15" s="5" t="s">
        <v>1081</v>
      </c>
      <c r="D15" s="5" t="s">
        <v>1082</v>
      </c>
      <c r="E15" s="6" t="s">
        <v>13</v>
      </c>
      <c r="F15" s="5" t="s">
        <v>14</v>
      </c>
      <c r="G15" s="7"/>
      <c r="H15" s="7"/>
      <c r="I15" s="7"/>
      <c r="J15" s="7"/>
      <c r="K15" s="7"/>
    </row>
    <row r="16" spans="1:11" x14ac:dyDescent="0.2">
      <c r="A16" s="3">
        <v>10</v>
      </c>
      <c r="B16" s="4" t="s">
        <v>10</v>
      </c>
      <c r="C16" s="5" t="s">
        <v>1083</v>
      </c>
      <c r="D16" s="5" t="s">
        <v>1084</v>
      </c>
      <c r="E16" s="6" t="s">
        <v>13</v>
      </c>
      <c r="F16" s="5" t="s">
        <v>14</v>
      </c>
      <c r="G16" s="7"/>
      <c r="H16" s="7"/>
      <c r="I16" s="7"/>
      <c r="J16" s="7"/>
      <c r="K16" s="7"/>
    </row>
    <row r="17" spans="1:17" x14ac:dyDescent="0.2">
      <c r="A17" s="3">
        <v>11</v>
      </c>
      <c r="B17" s="4" t="s">
        <v>10</v>
      </c>
      <c r="C17" s="5" t="s">
        <v>1085</v>
      </c>
      <c r="D17" s="5" t="s">
        <v>1086</v>
      </c>
      <c r="E17" s="6" t="s">
        <v>13</v>
      </c>
      <c r="F17" s="5" t="s">
        <v>14</v>
      </c>
      <c r="G17" s="7"/>
      <c r="H17" s="7"/>
      <c r="I17" s="7"/>
      <c r="J17" s="7"/>
      <c r="K17" s="7"/>
      <c r="P17" t="s">
        <v>794</v>
      </c>
      <c r="Q17">
        <f>49140+8000</f>
        <v>57140</v>
      </c>
    </row>
    <row r="18" spans="1:17" x14ac:dyDescent="0.2">
      <c r="A18" s="3">
        <v>12</v>
      </c>
      <c r="B18" s="4" t="s">
        <v>10</v>
      </c>
      <c r="C18" s="5" t="s">
        <v>1087</v>
      </c>
      <c r="D18" s="5" t="s">
        <v>1088</v>
      </c>
      <c r="E18" s="6" t="s">
        <v>13</v>
      </c>
      <c r="F18" s="5" t="s">
        <v>14</v>
      </c>
      <c r="G18" s="7">
        <v>300000</v>
      </c>
      <c r="H18" s="7"/>
      <c r="I18" s="7"/>
      <c r="J18" s="7"/>
      <c r="K18" s="7"/>
      <c r="P18" t="s">
        <v>1299</v>
      </c>
      <c r="Q18" s="18">
        <v>172000</v>
      </c>
    </row>
    <row r="19" spans="1:17" x14ac:dyDescent="0.2">
      <c r="A19" s="3">
        <v>13</v>
      </c>
      <c r="B19" s="4" t="s">
        <v>10</v>
      </c>
      <c r="C19" s="5" t="s">
        <v>1089</v>
      </c>
      <c r="D19" s="5" t="s">
        <v>1090</v>
      </c>
      <c r="E19" s="6" t="s">
        <v>13</v>
      </c>
      <c r="F19" s="5" t="s">
        <v>14</v>
      </c>
      <c r="G19" s="7"/>
      <c r="H19" s="7"/>
      <c r="I19" s="7"/>
      <c r="J19" s="7"/>
      <c r="K19" s="7"/>
      <c r="Q19">
        <v>221140</v>
      </c>
    </row>
    <row r="20" spans="1:17" x14ac:dyDescent="0.2">
      <c r="A20" s="3">
        <v>14</v>
      </c>
      <c r="B20" s="4" t="s">
        <v>10</v>
      </c>
      <c r="C20" s="5" t="s">
        <v>1091</v>
      </c>
      <c r="D20" s="5" t="s">
        <v>1092</v>
      </c>
      <c r="E20" s="6" t="s">
        <v>13</v>
      </c>
      <c r="F20" s="5" t="s">
        <v>14</v>
      </c>
      <c r="G20" s="7"/>
      <c r="H20" s="7"/>
      <c r="I20" s="7"/>
      <c r="J20" s="7"/>
      <c r="K20" s="7"/>
    </row>
    <row r="21" spans="1:17" x14ac:dyDescent="0.2">
      <c r="A21" s="3">
        <v>15</v>
      </c>
      <c r="B21" s="4" t="s">
        <v>10</v>
      </c>
      <c r="C21" s="5" t="s">
        <v>1093</v>
      </c>
      <c r="D21" s="5" t="s">
        <v>40</v>
      </c>
      <c r="E21" s="6" t="s">
        <v>13</v>
      </c>
      <c r="F21" s="5" t="s">
        <v>14</v>
      </c>
      <c r="G21" s="7">
        <v>150</v>
      </c>
      <c r="H21" s="7"/>
      <c r="I21" s="7"/>
      <c r="J21" s="7"/>
      <c r="K21" s="7"/>
    </row>
    <row r="22" spans="1:17" x14ac:dyDescent="0.2">
      <c r="A22" s="3">
        <v>16</v>
      </c>
      <c r="B22" s="4" t="s">
        <v>10</v>
      </c>
      <c r="C22" s="5" t="s">
        <v>1094</v>
      </c>
      <c r="D22" s="5" t="s">
        <v>339</v>
      </c>
      <c r="E22" s="6" t="s">
        <v>13</v>
      </c>
      <c r="F22" s="5" t="s">
        <v>14</v>
      </c>
      <c r="G22" s="7"/>
      <c r="H22" s="7"/>
      <c r="I22" s="7"/>
      <c r="J22" s="7"/>
      <c r="K22" s="7"/>
    </row>
    <row r="23" spans="1:17" x14ac:dyDescent="0.2">
      <c r="A23" s="3">
        <v>17</v>
      </c>
      <c r="B23" s="4" t="s">
        <v>10</v>
      </c>
      <c r="C23" s="5" t="s">
        <v>1095</v>
      </c>
      <c r="D23" s="5" t="s">
        <v>117</v>
      </c>
      <c r="E23" s="6" t="s">
        <v>13</v>
      </c>
      <c r="F23" s="5" t="s">
        <v>14</v>
      </c>
      <c r="G23" s="7"/>
      <c r="H23" s="7"/>
      <c r="I23" s="7"/>
      <c r="J23" s="7"/>
      <c r="K23" s="7"/>
    </row>
    <row r="24" spans="1:17" x14ac:dyDescent="0.2">
      <c r="A24" s="3">
        <v>18</v>
      </c>
      <c r="B24" s="4" t="s">
        <v>10</v>
      </c>
      <c r="C24" s="5" t="s">
        <v>1096</v>
      </c>
      <c r="D24" s="5" t="s">
        <v>56</v>
      </c>
      <c r="E24" s="6" t="s">
        <v>13</v>
      </c>
      <c r="F24" s="5" t="s">
        <v>14</v>
      </c>
      <c r="G24" s="7">
        <v>0</v>
      </c>
      <c r="H24" s="7"/>
      <c r="I24" s="7"/>
      <c r="J24" s="7"/>
      <c r="K24" s="7"/>
    </row>
    <row r="25" spans="1:17" x14ac:dyDescent="0.2">
      <c r="A25" s="3">
        <v>19</v>
      </c>
      <c r="B25" s="4" t="s">
        <v>10</v>
      </c>
      <c r="C25" s="5" t="s">
        <v>1097</v>
      </c>
      <c r="D25" s="5" t="s">
        <v>58</v>
      </c>
      <c r="E25" s="6" t="s">
        <v>13</v>
      </c>
      <c r="F25" s="5" t="s">
        <v>14</v>
      </c>
      <c r="G25" s="7"/>
      <c r="H25" s="7"/>
      <c r="I25" s="7"/>
      <c r="J25" s="7"/>
      <c r="K25" s="7"/>
    </row>
    <row r="26" spans="1:17" x14ac:dyDescent="0.2">
      <c r="A26" s="3">
        <v>20</v>
      </c>
      <c r="B26" s="4" t="s">
        <v>10</v>
      </c>
      <c r="C26" s="5" t="s">
        <v>1098</v>
      </c>
      <c r="D26" s="5" t="s">
        <v>83</v>
      </c>
      <c r="E26" s="6" t="s">
        <v>13</v>
      </c>
      <c r="F26" s="5" t="s">
        <v>14</v>
      </c>
      <c r="G26" s="7"/>
      <c r="H26" s="7"/>
      <c r="I26" s="7"/>
      <c r="J26" s="7"/>
      <c r="K26" s="7"/>
    </row>
    <row r="27" spans="1:17" x14ac:dyDescent="0.2">
      <c r="A27" s="3">
        <v>21</v>
      </c>
      <c r="B27" s="4" t="s">
        <v>10</v>
      </c>
      <c r="C27" s="5" t="s">
        <v>1099</v>
      </c>
      <c r="D27" s="5" t="s">
        <v>26</v>
      </c>
      <c r="E27" s="6" t="s">
        <v>13</v>
      </c>
      <c r="F27" s="5" t="s">
        <v>14</v>
      </c>
      <c r="G27" s="7"/>
      <c r="H27" s="7"/>
      <c r="I27" s="7"/>
      <c r="J27" s="7"/>
      <c r="K27" s="7"/>
    </row>
    <row r="28" spans="1:17" x14ac:dyDescent="0.2">
      <c r="A28" s="3">
        <v>22</v>
      </c>
      <c r="B28" s="4" t="s">
        <v>10</v>
      </c>
      <c r="C28" s="5" t="s">
        <v>1100</v>
      </c>
      <c r="D28" s="5" t="s">
        <v>1101</v>
      </c>
      <c r="E28" s="6" t="s">
        <v>13</v>
      </c>
      <c r="F28" s="5" t="s">
        <v>14</v>
      </c>
      <c r="G28" s="7"/>
      <c r="H28" s="7"/>
      <c r="I28" s="7"/>
      <c r="J28" s="7"/>
      <c r="K28" s="7"/>
    </row>
    <row r="29" spans="1:17" x14ac:dyDescent="0.2">
      <c r="A29" s="3">
        <v>23</v>
      </c>
      <c r="B29" s="4" t="s">
        <v>10</v>
      </c>
      <c r="C29" s="5" t="s">
        <v>1102</v>
      </c>
      <c r="D29" s="5" t="s">
        <v>1103</v>
      </c>
      <c r="E29" s="6" t="s">
        <v>13</v>
      </c>
      <c r="F29" s="5" t="s">
        <v>14</v>
      </c>
      <c r="G29" s="7"/>
      <c r="H29" s="7"/>
      <c r="I29" s="7"/>
      <c r="J29" s="7"/>
      <c r="K29" s="7"/>
    </row>
    <row r="30" spans="1:17" x14ac:dyDescent="0.2">
      <c r="A30" s="3">
        <v>24</v>
      </c>
      <c r="B30" s="4" t="s">
        <v>10</v>
      </c>
      <c r="C30" s="5" t="s">
        <v>1104</v>
      </c>
      <c r="D30" s="5" t="s">
        <v>1105</v>
      </c>
      <c r="E30" s="6" t="s">
        <v>13</v>
      </c>
      <c r="F30" s="5" t="s">
        <v>14</v>
      </c>
      <c r="G30" s="8"/>
      <c r="H30" s="7"/>
      <c r="I30" s="7"/>
      <c r="J30" s="7"/>
      <c r="K30" s="7"/>
    </row>
    <row r="31" spans="1:17" x14ac:dyDescent="0.2">
      <c r="A31" s="3">
        <v>26</v>
      </c>
      <c r="B31" s="4" t="s">
        <v>10</v>
      </c>
      <c r="C31" s="5" t="s">
        <v>1106</v>
      </c>
      <c r="D31" s="5" t="s">
        <v>230</v>
      </c>
      <c r="E31" s="6" t="s">
        <v>13</v>
      </c>
      <c r="F31" s="5" t="s">
        <v>14</v>
      </c>
      <c r="G31" s="8">
        <f>SUM(G11:G30)</f>
        <v>301150</v>
      </c>
      <c r="H31" s="7"/>
      <c r="I31" s="7"/>
      <c r="J31" s="7"/>
      <c r="K31" s="7"/>
    </row>
    <row r="32" spans="1:17" ht="16" thickBot="1" x14ac:dyDescent="0.25">
      <c r="A32" s="3">
        <v>28</v>
      </c>
      <c r="B32" s="4" t="s">
        <v>10</v>
      </c>
      <c r="C32" s="5" t="s">
        <v>1107</v>
      </c>
      <c r="D32" s="5" t="s">
        <v>1108</v>
      </c>
      <c r="E32" s="6" t="s">
        <v>13</v>
      </c>
      <c r="F32" s="5" t="s">
        <v>14</v>
      </c>
      <c r="G32" s="9">
        <f>G9-G31</f>
        <v>-301150</v>
      </c>
      <c r="H32" s="7"/>
      <c r="I32" s="7"/>
      <c r="J32" s="7"/>
      <c r="K32" s="7"/>
    </row>
    <row r="33" spans="1:11" ht="16" thickTop="1" x14ac:dyDescent="0.2">
      <c r="A33" s="3"/>
      <c r="B33" s="4"/>
      <c r="C33" s="5"/>
      <c r="D33" s="5"/>
      <c r="E33" s="6"/>
      <c r="F33" s="5"/>
      <c r="G33" s="7"/>
      <c r="H33" s="7"/>
      <c r="I33" s="7"/>
      <c r="J33" s="7"/>
      <c r="K33" s="7"/>
    </row>
    <row r="34" spans="1:11" x14ac:dyDescent="0.2">
      <c r="A34" s="3"/>
      <c r="B34" s="4"/>
      <c r="C34" s="5"/>
      <c r="D34" s="5"/>
      <c r="E34" s="6"/>
      <c r="F34" s="5"/>
      <c r="G34" s="7"/>
      <c r="H34" s="7"/>
      <c r="I34" s="7"/>
      <c r="J34" s="7"/>
      <c r="K34" s="7"/>
    </row>
    <row r="35" spans="1:11" x14ac:dyDescent="0.2">
      <c r="A35" s="3"/>
      <c r="B35" s="4"/>
      <c r="C35" s="5"/>
      <c r="D35" s="5"/>
      <c r="E35" s="6"/>
      <c r="F35" s="5"/>
      <c r="G35" s="7"/>
      <c r="H35" s="7"/>
      <c r="I35" s="7"/>
      <c r="J35" s="7"/>
      <c r="K35" s="7"/>
    </row>
    <row r="36" spans="1:11" x14ac:dyDescent="0.2">
      <c r="A36" s="3"/>
      <c r="B36" s="4"/>
      <c r="C36" s="5"/>
      <c r="D36" s="5"/>
      <c r="E36" s="6"/>
      <c r="F36" s="5"/>
      <c r="G36" s="7"/>
      <c r="H36" s="7"/>
      <c r="I36" s="7"/>
      <c r="J36" s="7"/>
      <c r="K36" s="7"/>
    </row>
    <row r="37" spans="1:11" x14ac:dyDescent="0.2">
      <c r="A37" s="3"/>
      <c r="B37" s="4"/>
      <c r="C37" s="5"/>
      <c r="D37" s="5"/>
      <c r="E37" s="6"/>
      <c r="F37" s="5"/>
      <c r="G37" s="7"/>
      <c r="H37" s="7"/>
      <c r="I37" s="7"/>
      <c r="J37" s="7"/>
      <c r="K37" s="7"/>
    </row>
    <row r="38" spans="1:11" x14ac:dyDescent="0.2">
      <c r="A38" s="3"/>
      <c r="B38" s="4"/>
      <c r="C38" s="5"/>
      <c r="D38" s="5"/>
      <c r="E38" s="6"/>
      <c r="F38" s="5"/>
      <c r="G38" s="7"/>
      <c r="H38" s="7"/>
      <c r="I38" s="7"/>
      <c r="J38" s="7"/>
      <c r="K38" s="7"/>
    </row>
    <row r="39" spans="1:11" x14ac:dyDescent="0.2">
      <c r="A39" s="3"/>
      <c r="B39" s="4"/>
      <c r="C39" s="5"/>
      <c r="D39" s="5"/>
      <c r="E39" s="6"/>
      <c r="F39" s="5"/>
      <c r="G39" s="7"/>
      <c r="H39" s="7"/>
      <c r="I39" s="7"/>
      <c r="J39" s="7"/>
      <c r="K39" s="7"/>
    </row>
    <row r="40" spans="1:11" x14ac:dyDescent="0.2">
      <c r="A40" s="3"/>
      <c r="B40" s="4"/>
      <c r="C40" s="5"/>
      <c r="D40" s="5"/>
      <c r="E40" s="6"/>
      <c r="F40" s="5"/>
      <c r="G40" s="7"/>
      <c r="H40" s="7"/>
      <c r="I40" s="7"/>
      <c r="J40" s="7"/>
      <c r="K40" s="7"/>
    </row>
    <row r="41" spans="1:11" x14ac:dyDescent="0.2">
      <c r="A41" s="3"/>
      <c r="B41" s="4"/>
      <c r="C41" s="5"/>
      <c r="D41" s="5"/>
      <c r="E41" s="6"/>
      <c r="F41" s="5"/>
      <c r="G41" s="7"/>
      <c r="H41" s="7"/>
      <c r="I41" s="7"/>
      <c r="J41" s="7"/>
      <c r="K41" s="7"/>
    </row>
    <row r="42" spans="1:11" x14ac:dyDescent="0.2">
      <c r="A42" s="3"/>
      <c r="B42" s="4"/>
      <c r="C42" s="5"/>
      <c r="D42" s="5"/>
      <c r="E42" s="6"/>
      <c r="F42" s="5"/>
      <c r="G42" s="7"/>
      <c r="H42" s="7"/>
      <c r="I42" s="7"/>
      <c r="J42" s="7"/>
      <c r="K42" s="7"/>
    </row>
    <row r="43" spans="1:11" x14ac:dyDescent="0.2">
      <c r="A43" s="3"/>
      <c r="B43" s="4"/>
      <c r="C43" s="5"/>
      <c r="D43" s="5"/>
      <c r="E43" s="6"/>
      <c r="F43" s="5"/>
      <c r="G43" s="7"/>
      <c r="H43" s="7"/>
      <c r="I43" s="7"/>
      <c r="J43" s="7"/>
      <c r="K43" s="7"/>
    </row>
    <row r="44" spans="1:11" x14ac:dyDescent="0.2">
      <c r="A44" s="3"/>
      <c r="B44" s="4"/>
      <c r="C44" s="5"/>
      <c r="D44" s="5"/>
      <c r="E44" s="6"/>
      <c r="F44" s="5"/>
      <c r="G44" s="7"/>
      <c r="H44" s="7"/>
      <c r="I44" s="7"/>
      <c r="J44" s="7"/>
      <c r="K44" s="7"/>
    </row>
    <row r="45" spans="1:11" x14ac:dyDescent="0.2">
      <c r="A45" s="3"/>
      <c r="B45" s="4"/>
      <c r="C45" s="5"/>
      <c r="D45" s="5"/>
      <c r="E45" s="6"/>
      <c r="F45" s="5"/>
      <c r="G45" s="7"/>
      <c r="H45" s="7"/>
      <c r="I45" s="7"/>
      <c r="J45" s="7"/>
      <c r="K45" s="7"/>
    </row>
    <row r="46" spans="1:11" x14ac:dyDescent="0.2">
      <c r="A46" s="3"/>
      <c r="B46" s="4"/>
      <c r="C46" s="5"/>
      <c r="D46" s="5"/>
      <c r="E46" s="6"/>
      <c r="F46" s="5"/>
      <c r="G46" s="7"/>
      <c r="H46" s="7"/>
      <c r="I46" s="7"/>
      <c r="J46" s="7"/>
      <c r="K46" s="7"/>
    </row>
    <row r="47" spans="1:11" x14ac:dyDescent="0.2">
      <c r="A47" s="3"/>
      <c r="B47" s="4"/>
      <c r="C47" s="5"/>
      <c r="D47" s="5"/>
      <c r="E47" s="6"/>
      <c r="F47" s="5"/>
      <c r="G47" s="7"/>
      <c r="H47" s="7"/>
      <c r="I47" s="7"/>
      <c r="J47" s="7"/>
      <c r="K47" s="7"/>
    </row>
    <row r="48" spans="1:11" x14ac:dyDescent="0.2">
      <c r="A48" s="3"/>
      <c r="B48" s="4"/>
      <c r="C48" s="5"/>
      <c r="D48" s="5"/>
      <c r="E48" s="6"/>
      <c r="F48" s="5"/>
      <c r="G48" s="7"/>
      <c r="H48" s="7"/>
      <c r="I48" s="7"/>
      <c r="J48" s="7"/>
      <c r="K48" s="7"/>
    </row>
    <row r="49" spans="1:11" x14ac:dyDescent="0.2">
      <c r="A49" s="3"/>
      <c r="B49" s="4"/>
      <c r="C49" s="5"/>
      <c r="D49" s="5"/>
      <c r="E49" s="6"/>
      <c r="F49" s="5"/>
      <c r="G49" s="7"/>
      <c r="H49" s="7"/>
      <c r="I49" s="7"/>
      <c r="J49" s="7"/>
      <c r="K49" s="7"/>
    </row>
    <row r="50" spans="1:11" x14ac:dyDescent="0.2">
      <c r="A50" s="3"/>
      <c r="B50" s="4"/>
      <c r="C50" s="5"/>
      <c r="D50" s="5"/>
      <c r="E50" s="6"/>
      <c r="F50" s="5"/>
      <c r="G50" s="7"/>
      <c r="H50" s="7"/>
      <c r="I50" s="7"/>
      <c r="J50" s="7"/>
      <c r="K50" s="7"/>
    </row>
    <row r="51" spans="1:11" x14ac:dyDescent="0.2">
      <c r="A51" s="3"/>
      <c r="B51" s="4"/>
      <c r="C51" s="5"/>
      <c r="D51" s="5"/>
      <c r="E51" s="6"/>
      <c r="F51" s="5"/>
      <c r="G51" s="7"/>
      <c r="H51" s="7"/>
      <c r="I51" s="7"/>
      <c r="J51" s="7"/>
      <c r="K51" s="7"/>
    </row>
    <row r="52" spans="1:11" x14ac:dyDescent="0.2">
      <c r="A52" s="3"/>
      <c r="B52" s="4"/>
      <c r="C52" s="5"/>
      <c r="D52" s="5"/>
      <c r="E52" s="6"/>
      <c r="F52" s="5"/>
      <c r="G52" s="7"/>
      <c r="H52" s="7"/>
      <c r="I52" s="7"/>
      <c r="J52" s="7"/>
      <c r="K52" s="7"/>
    </row>
    <row r="53" spans="1:11" x14ac:dyDescent="0.2">
      <c r="A53" s="3"/>
      <c r="B53" s="4"/>
      <c r="C53" s="5"/>
      <c r="D53" s="5"/>
      <c r="E53" s="6"/>
      <c r="F53" s="5"/>
      <c r="G53" s="7"/>
      <c r="H53" s="7"/>
      <c r="I53" s="7"/>
      <c r="J53" s="7"/>
      <c r="K53" s="7"/>
    </row>
    <row r="54" spans="1:11" x14ac:dyDescent="0.2">
      <c r="A54" s="3"/>
      <c r="B54" s="4"/>
      <c r="C54" s="5"/>
      <c r="D54" s="5"/>
      <c r="E54" s="6"/>
      <c r="F54" s="5"/>
      <c r="G54" s="7"/>
      <c r="H54" s="7"/>
      <c r="I54" s="7"/>
      <c r="J54" s="7"/>
      <c r="K54" s="7"/>
    </row>
    <row r="55" spans="1:11" x14ac:dyDescent="0.2">
      <c r="A55" s="3"/>
      <c r="B55" s="4"/>
      <c r="C55" s="5"/>
      <c r="D55" s="5"/>
      <c r="E55" s="6"/>
      <c r="F55" s="5"/>
      <c r="G55" s="7"/>
      <c r="H55" s="7"/>
      <c r="I55" s="7"/>
      <c r="J55" s="7"/>
      <c r="K55" s="7"/>
    </row>
    <row r="56" spans="1:11" x14ac:dyDescent="0.2">
      <c r="A56" s="3"/>
      <c r="B56" s="4"/>
      <c r="C56" s="5"/>
      <c r="D56" s="5"/>
      <c r="E56" s="6"/>
      <c r="F56" s="5"/>
      <c r="G56" s="7"/>
      <c r="H56" s="7"/>
      <c r="I56" s="7"/>
      <c r="J56" s="7"/>
      <c r="K56" s="7"/>
    </row>
    <row r="57" spans="1:11" x14ac:dyDescent="0.2">
      <c r="A57" s="3"/>
      <c r="B57" s="4"/>
      <c r="C57" s="5"/>
      <c r="D57" s="5"/>
      <c r="E57" s="6"/>
      <c r="F57" s="5"/>
      <c r="G57" s="7"/>
      <c r="H57" s="7"/>
      <c r="I57" s="7"/>
      <c r="J57" s="7"/>
      <c r="K57" s="7"/>
    </row>
    <row r="58" spans="1:11" x14ac:dyDescent="0.2">
      <c r="A58" s="3"/>
      <c r="B58" s="4"/>
      <c r="C58" s="5"/>
      <c r="D58" s="5"/>
      <c r="E58" s="6"/>
      <c r="F58" s="5"/>
      <c r="G58" s="7"/>
      <c r="H58" s="7"/>
      <c r="I58" s="7"/>
      <c r="J58" s="7"/>
      <c r="K58" s="7"/>
    </row>
    <row r="59" spans="1:11" x14ac:dyDescent="0.2">
      <c r="A59" s="3"/>
      <c r="B59" s="4"/>
      <c r="C59" s="5"/>
      <c r="D59" s="5"/>
      <c r="E59" s="6"/>
      <c r="F59" s="5"/>
      <c r="G59" s="7"/>
      <c r="H59" s="7"/>
      <c r="I59" s="7"/>
      <c r="J59" s="7"/>
      <c r="K59" s="7"/>
    </row>
    <row r="60" spans="1:11" x14ac:dyDescent="0.2">
      <c r="A60" s="3"/>
      <c r="B60" s="4"/>
      <c r="C60" s="5"/>
      <c r="D60" s="5"/>
      <c r="E60" s="6"/>
      <c r="F60" s="5"/>
      <c r="G60" s="7"/>
      <c r="H60" s="7"/>
      <c r="I60" s="7"/>
      <c r="J60" s="7"/>
      <c r="K60" s="7"/>
    </row>
    <row r="61" spans="1:11" x14ac:dyDescent="0.2">
      <c r="A61" s="3"/>
      <c r="B61" s="4"/>
      <c r="C61" s="5"/>
      <c r="D61" s="5"/>
      <c r="E61" s="6"/>
      <c r="F61" s="5"/>
      <c r="G61" s="7"/>
      <c r="H61" s="7"/>
      <c r="I61" s="7"/>
      <c r="J61" s="7"/>
      <c r="K61" s="7"/>
    </row>
  </sheetData>
  <mergeCells count="3">
    <mergeCell ref="A1:K1"/>
    <mergeCell ref="A3:K3"/>
    <mergeCell ref="A5:K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28467-405B-4458-B242-80187B62639D}">
  <dimension ref="A1:M83"/>
  <sheetViews>
    <sheetView topLeftCell="A6" workbookViewId="0">
      <selection activeCell="A38" sqref="A38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3.1640625" bestFit="1" customWidth="1"/>
    <col min="4" max="4" width="31.5" bestFit="1" customWidth="1"/>
    <col min="5" max="6" width="2.83203125" bestFit="1" customWidth="1"/>
    <col min="7" max="7" width="19.1640625" bestFit="1" customWidth="1"/>
    <col min="8" max="11" width="1" bestFit="1" customWidth="1"/>
    <col min="12" max="12" width="19.1640625" hidden="1" customWidth="1"/>
    <col min="13" max="14" width="0" hidden="1" customWidth="1"/>
  </cols>
  <sheetData>
    <row r="1" spans="1:13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3" ht="18" x14ac:dyDescent="0.2">
      <c r="A3" s="35" t="s">
        <v>1007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3" ht="16" x14ac:dyDescent="0.2">
      <c r="A5" s="36" t="s">
        <v>1008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3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1362</v>
      </c>
      <c r="H7" s="1" t="s">
        <v>9</v>
      </c>
      <c r="I7" s="1" t="s">
        <v>9</v>
      </c>
      <c r="J7" s="1" t="s">
        <v>9</v>
      </c>
      <c r="K7" s="1" t="s">
        <v>9</v>
      </c>
    </row>
    <row r="8" spans="1:13" x14ac:dyDescent="0.2">
      <c r="A8" s="3">
        <v>1</v>
      </c>
      <c r="B8" s="4" t="s">
        <v>10</v>
      </c>
      <c r="C8" s="15" t="s">
        <v>1009</v>
      </c>
      <c r="D8" s="15" t="s">
        <v>1010</v>
      </c>
      <c r="E8" s="13" t="s">
        <v>13</v>
      </c>
      <c r="F8" s="15" t="s">
        <v>14</v>
      </c>
      <c r="G8" s="12">
        <f>121278.25+63784.11</f>
        <v>185062.36</v>
      </c>
      <c r="H8" s="7"/>
      <c r="I8" s="7"/>
      <c r="J8" s="7"/>
      <c r="K8" s="7"/>
      <c r="L8">
        <f>G8*(1-4.7%)</f>
        <v>176364.42907999997</v>
      </c>
      <c r="M8" t="s">
        <v>1300</v>
      </c>
    </row>
    <row r="9" spans="1:13" x14ac:dyDescent="0.2">
      <c r="A9" s="3">
        <v>2</v>
      </c>
      <c r="B9" s="4" t="s">
        <v>10</v>
      </c>
      <c r="C9" s="5" t="s">
        <v>1011</v>
      </c>
      <c r="D9" s="5" t="s">
        <v>1012</v>
      </c>
      <c r="E9" s="6" t="s">
        <v>13</v>
      </c>
      <c r="F9" s="5" t="s">
        <v>14</v>
      </c>
      <c r="G9" s="7"/>
      <c r="H9" s="7"/>
      <c r="I9" s="7"/>
      <c r="J9" s="7"/>
      <c r="K9" s="7"/>
      <c r="L9" s="7">
        <v>750</v>
      </c>
    </row>
    <row r="10" spans="1:13" x14ac:dyDescent="0.2">
      <c r="A10" s="3">
        <v>3</v>
      </c>
      <c r="B10" s="4" t="s">
        <v>10</v>
      </c>
      <c r="C10" s="5" t="s">
        <v>1013</v>
      </c>
      <c r="D10" s="5" t="s">
        <v>1014</v>
      </c>
      <c r="E10" s="6" t="s">
        <v>13</v>
      </c>
      <c r="F10" s="5" t="s">
        <v>14</v>
      </c>
      <c r="G10" s="7">
        <v>0</v>
      </c>
      <c r="H10" s="7"/>
      <c r="I10" s="7"/>
      <c r="J10" s="7"/>
      <c r="K10" s="7"/>
      <c r="L10" s="7">
        <v>0</v>
      </c>
    </row>
    <row r="11" spans="1:13" x14ac:dyDescent="0.2">
      <c r="A11" s="3">
        <v>4</v>
      </c>
      <c r="B11" s="4" t="s">
        <v>10</v>
      </c>
      <c r="C11" s="5" t="s">
        <v>1015</v>
      </c>
      <c r="D11" s="5" t="s">
        <v>1016</v>
      </c>
      <c r="E11" s="6" t="s">
        <v>13</v>
      </c>
      <c r="F11" s="5" t="s">
        <v>14</v>
      </c>
      <c r="G11" s="7">
        <v>0</v>
      </c>
      <c r="H11" s="7"/>
      <c r="I11" s="7"/>
      <c r="J11" s="7"/>
      <c r="K11" s="7"/>
      <c r="L11" s="7">
        <v>0</v>
      </c>
    </row>
    <row r="12" spans="1:13" x14ac:dyDescent="0.2">
      <c r="A12" s="3">
        <v>5</v>
      </c>
      <c r="B12" s="4"/>
      <c r="C12" s="5" t="s">
        <v>14</v>
      </c>
      <c r="D12" s="5" t="s">
        <v>14</v>
      </c>
      <c r="E12" s="6" t="s">
        <v>13</v>
      </c>
      <c r="F12" s="5" t="s">
        <v>14</v>
      </c>
      <c r="G12" s="7"/>
      <c r="H12" s="7"/>
      <c r="I12" s="7"/>
      <c r="J12" s="7"/>
      <c r="K12" s="7"/>
      <c r="L12" s="7"/>
    </row>
    <row r="13" spans="1:13" x14ac:dyDescent="0.2">
      <c r="A13" s="3">
        <v>6</v>
      </c>
      <c r="B13" s="4" t="s">
        <v>10</v>
      </c>
      <c r="C13" s="5" t="s">
        <v>1017</v>
      </c>
      <c r="D13" s="5" t="s">
        <v>1018</v>
      </c>
      <c r="E13" s="6" t="s">
        <v>13</v>
      </c>
      <c r="F13" s="5" t="s">
        <v>14</v>
      </c>
      <c r="G13" s="7">
        <v>124952.4</v>
      </c>
      <c r="H13" s="7"/>
      <c r="I13" s="7"/>
      <c r="J13" s="7"/>
      <c r="K13" s="7"/>
      <c r="L13" s="7">
        <v>78574.600000000006</v>
      </c>
    </row>
    <row r="14" spans="1:13" x14ac:dyDescent="0.2">
      <c r="A14" s="3">
        <v>7</v>
      </c>
      <c r="B14" s="4" t="s">
        <v>10</v>
      </c>
      <c r="C14" s="5" t="s">
        <v>1019</v>
      </c>
      <c r="D14" s="5" t="s">
        <v>1020</v>
      </c>
      <c r="E14" s="6" t="s">
        <v>13</v>
      </c>
      <c r="F14" s="5" t="s">
        <v>14</v>
      </c>
      <c r="G14" s="7">
        <v>0</v>
      </c>
      <c r="H14" s="7"/>
      <c r="I14" s="7"/>
      <c r="J14" s="7"/>
      <c r="K14" s="7"/>
      <c r="L14" s="7">
        <v>0</v>
      </c>
    </row>
    <row r="15" spans="1:13" x14ac:dyDescent="0.2">
      <c r="A15" s="3">
        <v>8</v>
      </c>
      <c r="B15" s="4" t="s">
        <v>10</v>
      </c>
      <c r="C15" s="5" t="s">
        <v>1021</v>
      </c>
      <c r="D15" s="5" t="s">
        <v>1022</v>
      </c>
      <c r="E15" s="6" t="s">
        <v>13</v>
      </c>
      <c r="F15" s="5" t="s">
        <v>14</v>
      </c>
      <c r="G15" s="8">
        <v>0</v>
      </c>
      <c r="H15" s="7"/>
      <c r="I15" s="7"/>
      <c r="J15" s="7"/>
      <c r="K15" s="7"/>
      <c r="L15" s="8">
        <v>0</v>
      </c>
    </row>
    <row r="16" spans="1:13" x14ac:dyDescent="0.2">
      <c r="A16" s="3">
        <v>10</v>
      </c>
      <c r="B16" s="4" t="s">
        <v>10</v>
      </c>
      <c r="C16" s="5" t="s">
        <v>1023</v>
      </c>
      <c r="D16" s="5" t="s">
        <v>113</v>
      </c>
      <c r="E16" s="6" t="s">
        <v>13</v>
      </c>
      <c r="F16" s="5" t="s">
        <v>14</v>
      </c>
      <c r="G16" s="7">
        <f>SUM(G8:G15)</f>
        <v>310014.76</v>
      </c>
      <c r="H16" s="7"/>
      <c r="I16" s="7"/>
      <c r="J16" s="7"/>
      <c r="K16" s="7"/>
      <c r="L16">
        <f>SUM(L8:L15)</f>
        <v>255689.02907999998</v>
      </c>
    </row>
    <row r="17" spans="1:13" x14ac:dyDescent="0.2">
      <c r="A17" s="3">
        <v>11</v>
      </c>
      <c r="B17" s="4"/>
      <c r="C17" s="5" t="s">
        <v>14</v>
      </c>
      <c r="D17" s="5" t="s">
        <v>14</v>
      </c>
      <c r="E17" s="6" t="s">
        <v>13</v>
      </c>
      <c r="F17" s="5" t="s">
        <v>14</v>
      </c>
      <c r="G17" s="7"/>
      <c r="H17" s="7"/>
      <c r="I17" s="7"/>
      <c r="J17" s="7"/>
      <c r="K17" s="7"/>
    </row>
    <row r="18" spans="1:13" x14ac:dyDescent="0.2">
      <c r="A18" s="3">
        <v>12</v>
      </c>
      <c r="B18" s="4" t="s">
        <v>10</v>
      </c>
      <c r="C18" s="5" t="s">
        <v>1024</v>
      </c>
      <c r="D18" s="5" t="s">
        <v>1025</v>
      </c>
      <c r="E18" s="6" t="s">
        <v>13</v>
      </c>
      <c r="F18" s="5" t="s">
        <v>14</v>
      </c>
      <c r="G18" s="7">
        <v>2000</v>
      </c>
      <c r="H18" s="7"/>
      <c r="I18" s="7"/>
      <c r="J18" s="7"/>
      <c r="K18" s="7"/>
      <c r="L18" s="7">
        <v>657.88</v>
      </c>
    </row>
    <row r="19" spans="1:13" x14ac:dyDescent="0.2">
      <c r="A19" s="3">
        <v>13</v>
      </c>
      <c r="B19" s="4" t="s">
        <v>10</v>
      </c>
      <c r="C19" s="5" t="s">
        <v>1026</v>
      </c>
      <c r="D19" s="5" t="s">
        <v>1027</v>
      </c>
      <c r="E19" s="6" t="s">
        <v>13</v>
      </c>
      <c r="F19" s="5" t="s">
        <v>14</v>
      </c>
      <c r="G19" s="7">
        <v>5000</v>
      </c>
      <c r="H19" s="7"/>
      <c r="I19" s="7"/>
      <c r="J19" s="7"/>
      <c r="K19" s="7"/>
      <c r="L19" s="7">
        <v>7486.2</v>
      </c>
    </row>
    <row r="20" spans="1:13" x14ac:dyDescent="0.2">
      <c r="A20" s="3">
        <v>14</v>
      </c>
      <c r="B20" s="4" t="s">
        <v>10</v>
      </c>
      <c r="C20" s="5" t="s">
        <v>1028</v>
      </c>
      <c r="D20" s="5" t="s">
        <v>1029</v>
      </c>
      <c r="E20" s="6" t="s">
        <v>13</v>
      </c>
      <c r="F20" s="5" t="s">
        <v>14</v>
      </c>
      <c r="G20" s="7"/>
      <c r="H20" s="7"/>
      <c r="I20" s="7"/>
      <c r="J20" s="7"/>
      <c r="K20" s="7"/>
      <c r="L20" s="7">
        <v>0</v>
      </c>
    </row>
    <row r="21" spans="1:13" x14ac:dyDescent="0.2">
      <c r="A21" s="3">
        <v>15</v>
      </c>
      <c r="B21" s="4" t="s">
        <v>10</v>
      </c>
      <c r="C21" s="5" t="s">
        <v>1030</v>
      </c>
      <c r="D21" s="5" t="s">
        <v>1031</v>
      </c>
      <c r="E21" s="6" t="s">
        <v>13</v>
      </c>
      <c r="F21" s="5" t="s">
        <v>14</v>
      </c>
      <c r="G21" s="7">
        <v>7500</v>
      </c>
      <c r="H21" s="7"/>
      <c r="I21" s="7"/>
      <c r="J21" s="7"/>
      <c r="K21" s="7"/>
      <c r="L21" s="7">
        <v>4927.82</v>
      </c>
    </row>
    <row r="22" spans="1:13" x14ac:dyDescent="0.2">
      <c r="A22" s="3">
        <v>16</v>
      </c>
      <c r="B22" s="4" t="s">
        <v>10</v>
      </c>
      <c r="C22" s="5" t="s">
        <v>1032</v>
      </c>
      <c r="D22" s="5" t="s">
        <v>1033</v>
      </c>
      <c r="E22" s="6" t="s">
        <v>13</v>
      </c>
      <c r="F22" s="5" t="s">
        <v>14</v>
      </c>
      <c r="G22" s="7">
        <v>6230.7</v>
      </c>
      <c r="H22" s="7"/>
      <c r="I22" s="7"/>
      <c r="J22" s="7"/>
      <c r="K22" s="7"/>
      <c r="L22" s="7">
        <v>1515.38</v>
      </c>
    </row>
    <row r="23" spans="1:13" x14ac:dyDescent="0.2">
      <c r="A23" s="3">
        <v>17</v>
      </c>
      <c r="B23" s="4" t="s">
        <v>10</v>
      </c>
      <c r="C23" s="5" t="s">
        <v>1034</v>
      </c>
      <c r="D23" s="5" t="s">
        <v>1035</v>
      </c>
      <c r="E23" s="6" t="s">
        <v>13</v>
      </c>
      <c r="F23" s="5" t="s">
        <v>14</v>
      </c>
      <c r="G23" s="7">
        <v>4000</v>
      </c>
      <c r="H23" s="7"/>
      <c r="I23" s="7"/>
      <c r="J23" s="7"/>
      <c r="K23" s="7"/>
      <c r="L23" s="7">
        <v>6238.98</v>
      </c>
    </row>
    <row r="24" spans="1:13" x14ac:dyDescent="0.2">
      <c r="A24" s="3">
        <v>18</v>
      </c>
      <c r="B24" s="4" t="s">
        <v>10</v>
      </c>
      <c r="C24" s="5" t="s">
        <v>1036</v>
      </c>
      <c r="D24" s="5" t="s">
        <v>1037</v>
      </c>
      <c r="E24" s="6" t="s">
        <v>13</v>
      </c>
      <c r="F24" s="5" t="s">
        <v>14</v>
      </c>
      <c r="G24" s="7"/>
      <c r="H24" s="7"/>
      <c r="I24" s="7"/>
      <c r="J24" s="7"/>
      <c r="K24" s="7"/>
      <c r="L24" s="7">
        <v>4538.8999999999996</v>
      </c>
    </row>
    <row r="25" spans="1:13" x14ac:dyDescent="0.2">
      <c r="A25" s="3">
        <v>19</v>
      </c>
      <c r="B25" s="4" t="s">
        <v>10</v>
      </c>
      <c r="C25" s="5" t="s">
        <v>1038</v>
      </c>
      <c r="D25" s="5" t="s">
        <v>1039</v>
      </c>
      <c r="E25" s="6" t="s">
        <v>13</v>
      </c>
      <c r="F25" s="5" t="s">
        <v>14</v>
      </c>
      <c r="G25" s="7">
        <v>9575.27</v>
      </c>
      <c r="H25" s="7"/>
      <c r="I25" s="7"/>
      <c r="J25" s="7"/>
      <c r="K25" s="7"/>
      <c r="L25" s="7">
        <v>3588.68</v>
      </c>
    </row>
    <row r="26" spans="1:13" x14ac:dyDescent="0.2">
      <c r="A26" s="3">
        <v>20</v>
      </c>
      <c r="B26" s="4" t="s">
        <v>10</v>
      </c>
      <c r="C26" s="5" t="s">
        <v>1040</v>
      </c>
      <c r="D26" s="5" t="s">
        <v>1041</v>
      </c>
      <c r="E26" s="6" t="s">
        <v>13</v>
      </c>
      <c r="F26" s="5" t="s">
        <v>14</v>
      </c>
      <c r="G26" s="7">
        <v>2400</v>
      </c>
      <c r="H26" s="7"/>
      <c r="I26" s="7"/>
      <c r="J26" s="7"/>
      <c r="K26" s="7"/>
      <c r="L26" s="7">
        <v>33136.28</v>
      </c>
    </row>
    <row r="27" spans="1:13" x14ac:dyDescent="0.2">
      <c r="A27" s="3">
        <v>21</v>
      </c>
      <c r="B27" s="4" t="s">
        <v>10</v>
      </c>
      <c r="C27" s="5" t="s">
        <v>1042</v>
      </c>
      <c r="D27" s="5" t="s">
        <v>1043</v>
      </c>
      <c r="E27" s="6" t="s">
        <v>13</v>
      </c>
      <c r="F27" s="5" t="s">
        <v>14</v>
      </c>
      <c r="G27" s="7">
        <v>100000</v>
      </c>
      <c r="H27" s="7"/>
      <c r="I27" s="7"/>
      <c r="J27" s="7"/>
      <c r="K27" s="7"/>
      <c r="L27" s="7">
        <v>36270.44</v>
      </c>
    </row>
    <row r="28" spans="1:13" x14ac:dyDescent="0.2">
      <c r="A28" s="3">
        <v>22</v>
      </c>
      <c r="B28" s="4" t="s">
        <v>10</v>
      </c>
      <c r="C28" s="5" t="s">
        <v>1044</v>
      </c>
      <c r="D28" s="5" t="s">
        <v>26</v>
      </c>
      <c r="E28" s="6" t="s">
        <v>13</v>
      </c>
      <c r="F28" s="5" t="s">
        <v>14</v>
      </c>
      <c r="G28" s="7"/>
      <c r="H28" s="7"/>
      <c r="I28" s="7"/>
      <c r="J28" s="7"/>
      <c r="K28" s="7"/>
      <c r="L28" s="7">
        <v>0</v>
      </c>
    </row>
    <row r="29" spans="1:13" x14ac:dyDescent="0.2">
      <c r="A29" s="3">
        <v>23</v>
      </c>
      <c r="B29" s="4" t="s">
        <v>10</v>
      </c>
      <c r="C29" s="5" t="s">
        <v>1045</v>
      </c>
      <c r="D29" s="5" t="s">
        <v>1046</v>
      </c>
      <c r="E29" s="6" t="s">
        <v>13</v>
      </c>
      <c r="F29" s="5" t="s">
        <v>14</v>
      </c>
      <c r="G29" s="7">
        <v>94773.38</v>
      </c>
      <c r="H29" s="7"/>
      <c r="I29" s="7"/>
      <c r="J29" s="7"/>
      <c r="K29" s="7"/>
      <c r="L29">
        <v>62438</v>
      </c>
      <c r="M29" t="s">
        <v>1301</v>
      </c>
    </row>
    <row r="30" spans="1:13" x14ac:dyDescent="0.2">
      <c r="A30" s="3">
        <v>24</v>
      </c>
      <c r="B30" s="4" t="s">
        <v>10</v>
      </c>
      <c r="C30" s="5" t="s">
        <v>1047</v>
      </c>
      <c r="D30" s="5" t="s">
        <v>1048</v>
      </c>
      <c r="E30" s="6" t="s">
        <v>13</v>
      </c>
      <c r="F30" s="5" t="s">
        <v>14</v>
      </c>
      <c r="G30" s="7"/>
      <c r="H30" s="7"/>
      <c r="I30" s="7"/>
      <c r="J30" s="7"/>
      <c r="K30" s="7"/>
      <c r="L30" s="7">
        <f>G30/G29*L29</f>
        <v>0</v>
      </c>
      <c r="M30" t="s">
        <v>1301</v>
      </c>
    </row>
    <row r="31" spans="1:13" x14ac:dyDescent="0.2">
      <c r="A31" s="3">
        <v>25</v>
      </c>
      <c r="B31" s="4" t="s">
        <v>10</v>
      </c>
      <c r="C31" s="5" t="s">
        <v>1049</v>
      </c>
      <c r="D31" s="5" t="s">
        <v>1050</v>
      </c>
      <c r="E31" s="6" t="s">
        <v>13</v>
      </c>
      <c r="F31" s="5" t="s">
        <v>14</v>
      </c>
      <c r="G31" s="7"/>
      <c r="H31" s="7"/>
      <c r="I31" s="7"/>
      <c r="J31" s="7"/>
      <c r="K31" s="7"/>
      <c r="L31">
        <f>G31*1.03</f>
        <v>0</v>
      </c>
      <c r="M31" t="s">
        <v>1298</v>
      </c>
    </row>
    <row r="32" spans="1:13" x14ac:dyDescent="0.2">
      <c r="A32" s="3">
        <v>26</v>
      </c>
      <c r="B32" s="4" t="s">
        <v>10</v>
      </c>
      <c r="C32" s="5" t="s">
        <v>1051</v>
      </c>
      <c r="D32" s="5" t="s">
        <v>1052</v>
      </c>
      <c r="E32" s="6" t="s">
        <v>13</v>
      </c>
      <c r="F32" s="5" t="s">
        <v>14</v>
      </c>
      <c r="G32" s="7"/>
      <c r="H32" s="7"/>
      <c r="I32" s="7"/>
      <c r="J32" s="7"/>
      <c r="K32" s="7"/>
    </row>
    <row r="33" spans="1:13" x14ac:dyDescent="0.2">
      <c r="A33" s="3">
        <v>27</v>
      </c>
      <c r="B33" s="4" t="s">
        <v>10</v>
      </c>
      <c r="C33" s="5" t="s">
        <v>1053</v>
      </c>
      <c r="D33" s="5" t="s">
        <v>1054</v>
      </c>
      <c r="E33" s="6" t="s">
        <v>13</v>
      </c>
      <c r="F33" s="5" t="s">
        <v>14</v>
      </c>
      <c r="G33" s="7"/>
      <c r="H33" s="7"/>
      <c r="I33" s="7"/>
      <c r="J33" s="7"/>
      <c r="K33" s="7"/>
      <c r="L33">
        <f>G33*1.03</f>
        <v>0</v>
      </c>
      <c r="M33" t="s">
        <v>1298</v>
      </c>
    </row>
    <row r="34" spans="1:13" x14ac:dyDescent="0.2">
      <c r="A34" s="3">
        <v>28</v>
      </c>
      <c r="B34" s="4" t="s">
        <v>10</v>
      </c>
      <c r="C34" s="5" t="s">
        <v>1055</v>
      </c>
      <c r="D34" s="5" t="s">
        <v>1056</v>
      </c>
      <c r="E34" s="6" t="s">
        <v>13</v>
      </c>
      <c r="F34" s="5" t="s">
        <v>14</v>
      </c>
      <c r="G34" s="7"/>
      <c r="H34" s="7"/>
      <c r="I34" s="7"/>
      <c r="J34" s="7"/>
      <c r="K34" s="7"/>
      <c r="L34" s="7">
        <v>0</v>
      </c>
    </row>
    <row r="35" spans="1:13" x14ac:dyDescent="0.2">
      <c r="A35" s="3">
        <v>29</v>
      </c>
      <c r="B35" s="4" t="s">
        <v>10</v>
      </c>
      <c r="C35" s="5" t="s">
        <v>1057</v>
      </c>
      <c r="D35" s="5" t="s">
        <v>1058</v>
      </c>
      <c r="E35" s="6" t="s">
        <v>13</v>
      </c>
      <c r="F35" s="5" t="s">
        <v>14</v>
      </c>
      <c r="G35" s="7">
        <v>2000</v>
      </c>
      <c r="H35" s="7"/>
      <c r="I35" s="7"/>
      <c r="J35" s="7"/>
      <c r="K35" s="7"/>
      <c r="L35" s="7">
        <v>1695.63</v>
      </c>
    </row>
    <row r="36" spans="1:13" x14ac:dyDescent="0.2">
      <c r="A36" s="3">
        <v>30</v>
      </c>
      <c r="B36" s="4" t="s">
        <v>10</v>
      </c>
      <c r="C36" s="5" t="s">
        <v>1059</v>
      </c>
      <c r="D36" s="5" t="s">
        <v>117</v>
      </c>
      <c r="E36" s="6" t="s">
        <v>13</v>
      </c>
      <c r="F36" s="5" t="s">
        <v>14</v>
      </c>
      <c r="G36" s="7"/>
      <c r="H36" s="7"/>
      <c r="I36" s="7"/>
      <c r="J36" s="7"/>
      <c r="K36" s="7"/>
      <c r="L36" s="7">
        <v>0</v>
      </c>
    </row>
    <row r="37" spans="1:13" x14ac:dyDescent="0.2">
      <c r="A37" s="3">
        <v>31</v>
      </c>
      <c r="B37" s="4" t="s">
        <v>10</v>
      </c>
      <c r="C37" s="5" t="s">
        <v>1060</v>
      </c>
      <c r="D37" s="5" t="s">
        <v>1061</v>
      </c>
      <c r="E37" s="6" t="s">
        <v>13</v>
      </c>
      <c r="F37" s="5" t="s">
        <v>14</v>
      </c>
      <c r="G37" s="7">
        <v>480</v>
      </c>
      <c r="H37" s="7"/>
      <c r="I37" s="7"/>
      <c r="J37" s="7"/>
      <c r="K37" s="7"/>
      <c r="L37" s="7">
        <v>936</v>
      </c>
    </row>
    <row r="38" spans="1:13" x14ac:dyDescent="0.2">
      <c r="A38" s="3">
        <v>32</v>
      </c>
      <c r="B38" s="4" t="s">
        <v>10</v>
      </c>
      <c r="C38" s="5" t="s">
        <v>1062</v>
      </c>
      <c r="D38" s="5" t="s">
        <v>1063</v>
      </c>
      <c r="E38" s="6" t="s">
        <v>13</v>
      </c>
      <c r="F38" s="5" t="s">
        <v>14</v>
      </c>
      <c r="G38" s="7">
        <v>71720.039999999994</v>
      </c>
      <c r="H38" s="7"/>
      <c r="I38" s="7"/>
      <c r="J38" s="7"/>
      <c r="K38" s="7"/>
      <c r="L38" s="7">
        <v>59280.92</v>
      </c>
    </row>
    <row r="39" spans="1:13" x14ac:dyDescent="0.2">
      <c r="A39" s="3">
        <v>33</v>
      </c>
      <c r="B39" s="4" t="s">
        <v>10</v>
      </c>
      <c r="C39" s="5" t="s">
        <v>1064</v>
      </c>
      <c r="D39" s="5" t="s">
        <v>1065</v>
      </c>
      <c r="E39" s="6" t="s">
        <v>13</v>
      </c>
      <c r="F39" s="5" t="s">
        <v>14</v>
      </c>
      <c r="G39" s="7">
        <v>2440.8000000000002</v>
      </c>
      <c r="H39" s="7"/>
      <c r="I39" s="7"/>
      <c r="J39" s="7"/>
      <c r="K39" s="7"/>
      <c r="L39" s="7">
        <v>2440.8000000000002</v>
      </c>
    </row>
    <row r="40" spans="1:13" x14ac:dyDescent="0.2">
      <c r="A40" s="3">
        <v>34</v>
      </c>
      <c r="B40" s="4" t="s">
        <v>10</v>
      </c>
      <c r="C40" s="5" t="s">
        <v>1066</v>
      </c>
      <c r="D40" s="5" t="s">
        <v>1067</v>
      </c>
      <c r="E40" s="6" t="s">
        <v>13</v>
      </c>
      <c r="F40" s="5" t="s">
        <v>14</v>
      </c>
      <c r="G40" s="7"/>
      <c r="H40" s="7"/>
      <c r="I40" s="7"/>
      <c r="J40" s="7"/>
      <c r="K40" s="7"/>
      <c r="L40" s="7">
        <v>0</v>
      </c>
    </row>
    <row r="41" spans="1:13" x14ac:dyDescent="0.2">
      <c r="A41" s="3">
        <v>35</v>
      </c>
      <c r="B41" s="4" t="s">
        <v>10</v>
      </c>
      <c r="C41" s="5" t="s">
        <v>1068</v>
      </c>
      <c r="D41" s="5" t="s">
        <v>1069</v>
      </c>
      <c r="E41" s="6" t="s">
        <v>13</v>
      </c>
      <c r="F41" s="5" t="s">
        <v>14</v>
      </c>
      <c r="G41" s="8">
        <v>500</v>
      </c>
      <c r="H41" s="7"/>
      <c r="I41" s="7"/>
      <c r="J41" s="7"/>
      <c r="K41" s="7"/>
      <c r="L41" s="8">
        <v>8555.7099999999991</v>
      </c>
    </row>
    <row r="42" spans="1:13" x14ac:dyDescent="0.2">
      <c r="A42" s="3">
        <v>37</v>
      </c>
      <c r="B42" s="4" t="s">
        <v>10</v>
      </c>
      <c r="C42" s="5" t="s">
        <v>1070</v>
      </c>
      <c r="D42" s="5" t="s">
        <v>118</v>
      </c>
      <c r="E42" s="6" t="s">
        <v>13</v>
      </c>
      <c r="F42" s="5" t="s">
        <v>14</v>
      </c>
      <c r="G42" s="7">
        <f>SUM(G18:G41)</f>
        <v>308620.19</v>
      </c>
      <c r="H42" s="7"/>
      <c r="I42" s="7"/>
      <c r="J42" s="7"/>
      <c r="K42" s="7"/>
      <c r="L42" s="2">
        <f>SUM(L18:L41)</f>
        <v>233707.61999999997</v>
      </c>
    </row>
    <row r="43" spans="1:13" x14ac:dyDescent="0.2">
      <c r="A43" s="3">
        <v>38</v>
      </c>
      <c r="B43" s="4"/>
      <c r="C43" s="5" t="s">
        <v>14</v>
      </c>
      <c r="D43" s="5" t="s">
        <v>14</v>
      </c>
      <c r="E43" s="6" t="s">
        <v>13</v>
      </c>
      <c r="F43" s="5" t="s">
        <v>14</v>
      </c>
      <c r="G43" s="7"/>
      <c r="H43" s="7"/>
      <c r="I43" s="7"/>
      <c r="J43" s="7"/>
      <c r="K43" s="7"/>
    </row>
    <row r="44" spans="1:13" x14ac:dyDescent="0.2">
      <c r="A44" s="3">
        <v>39</v>
      </c>
      <c r="B44" s="4" t="s">
        <v>10</v>
      </c>
      <c r="C44" s="5" t="s">
        <v>1071</v>
      </c>
      <c r="D44" s="5" t="s">
        <v>1072</v>
      </c>
      <c r="E44" s="6" t="s">
        <v>13</v>
      </c>
      <c r="F44" s="5" t="s">
        <v>14</v>
      </c>
      <c r="G44" s="7">
        <f>G16-G42</f>
        <v>1394.570000000007</v>
      </c>
      <c r="H44" s="7"/>
      <c r="I44" s="7"/>
      <c r="J44" s="7"/>
      <c r="K44" s="7"/>
      <c r="L44" s="19">
        <f>L16-L42</f>
        <v>21981.409080000012</v>
      </c>
    </row>
    <row r="45" spans="1:13" x14ac:dyDescent="0.2">
      <c r="A45" s="3"/>
      <c r="B45" s="4"/>
      <c r="C45" s="5"/>
      <c r="D45" s="5"/>
      <c r="E45" s="6"/>
      <c r="F45" s="5"/>
      <c r="G45" s="7"/>
      <c r="H45" s="7"/>
      <c r="I45" s="7"/>
      <c r="J45" s="7"/>
      <c r="K45" s="7"/>
    </row>
    <row r="46" spans="1:13" x14ac:dyDescent="0.2">
      <c r="A46" s="3"/>
      <c r="B46" s="4"/>
      <c r="C46" s="5"/>
      <c r="D46" s="5"/>
      <c r="E46" s="6"/>
      <c r="F46" s="5"/>
      <c r="G46" s="7"/>
      <c r="H46" s="7"/>
      <c r="I46" s="7"/>
      <c r="J46" s="7"/>
      <c r="K46" s="7"/>
    </row>
    <row r="47" spans="1:13" x14ac:dyDescent="0.2">
      <c r="A47" s="3"/>
      <c r="B47" s="4"/>
      <c r="C47" s="5"/>
      <c r="D47" s="5"/>
      <c r="E47" s="6"/>
      <c r="F47" s="5"/>
      <c r="G47" s="7"/>
      <c r="H47" s="7"/>
      <c r="I47" s="7"/>
      <c r="J47" s="7"/>
      <c r="K47" s="7"/>
    </row>
    <row r="48" spans="1:13" x14ac:dyDescent="0.2">
      <c r="A48" s="3"/>
      <c r="B48" s="4"/>
      <c r="C48" s="5"/>
      <c r="D48" s="5"/>
      <c r="E48" s="6"/>
      <c r="F48" s="5"/>
      <c r="G48" s="7"/>
      <c r="H48" s="7"/>
      <c r="I48" s="7"/>
      <c r="J48" s="7"/>
      <c r="K48" s="7"/>
    </row>
    <row r="49" spans="1:11" x14ac:dyDescent="0.2">
      <c r="A49" s="3"/>
      <c r="B49" s="4"/>
      <c r="C49" s="5"/>
      <c r="D49" s="5"/>
      <c r="E49" s="6"/>
      <c r="F49" s="5"/>
      <c r="G49" s="7"/>
      <c r="H49" s="7"/>
      <c r="I49" s="7"/>
      <c r="J49" s="7"/>
      <c r="K49" s="7"/>
    </row>
    <row r="50" spans="1:11" x14ac:dyDescent="0.2">
      <c r="A50" s="3"/>
      <c r="B50" s="4"/>
      <c r="C50" s="5"/>
      <c r="D50" s="5"/>
      <c r="E50" s="6"/>
      <c r="F50" s="5"/>
      <c r="G50" s="7"/>
      <c r="H50" s="7"/>
      <c r="I50" s="7"/>
      <c r="J50" s="7"/>
      <c r="K50" s="7"/>
    </row>
    <row r="51" spans="1:11" x14ac:dyDescent="0.2">
      <c r="A51" s="3"/>
      <c r="B51" s="4"/>
      <c r="C51" s="5"/>
      <c r="D51" s="5"/>
      <c r="E51" s="6"/>
      <c r="F51" s="5"/>
      <c r="G51" s="7"/>
      <c r="H51" s="7"/>
      <c r="I51" s="7"/>
      <c r="J51" s="7"/>
      <c r="K51" s="7"/>
    </row>
    <row r="52" spans="1:11" x14ac:dyDescent="0.2">
      <c r="A52" s="3"/>
      <c r="B52" s="4"/>
      <c r="C52" s="5"/>
      <c r="D52" s="5"/>
      <c r="E52" s="6"/>
      <c r="F52" s="5"/>
      <c r="G52" s="7"/>
      <c r="H52" s="7"/>
      <c r="I52" s="7"/>
      <c r="J52" s="7"/>
      <c r="K52" s="7"/>
    </row>
    <row r="53" spans="1:11" x14ac:dyDescent="0.2">
      <c r="A53" s="3"/>
      <c r="B53" s="4"/>
      <c r="C53" s="5"/>
      <c r="D53" s="5"/>
      <c r="E53" s="6"/>
      <c r="F53" s="5"/>
      <c r="G53" s="7"/>
      <c r="H53" s="7"/>
      <c r="I53" s="7"/>
      <c r="J53" s="7"/>
      <c r="K53" s="7"/>
    </row>
    <row r="54" spans="1:11" x14ac:dyDescent="0.2">
      <c r="A54" s="3"/>
      <c r="B54" s="4"/>
      <c r="C54" s="5"/>
      <c r="D54" s="5"/>
      <c r="E54" s="6"/>
      <c r="F54" s="5"/>
      <c r="G54" s="7"/>
      <c r="H54" s="7"/>
      <c r="I54" s="7"/>
      <c r="J54" s="7"/>
      <c r="K54" s="7"/>
    </row>
    <row r="55" spans="1:11" x14ac:dyDescent="0.2">
      <c r="A55" s="3"/>
      <c r="B55" s="4"/>
      <c r="C55" s="5"/>
      <c r="D55" s="5"/>
      <c r="E55" s="6"/>
      <c r="F55" s="5"/>
      <c r="G55" s="7"/>
      <c r="H55" s="7"/>
      <c r="I55" s="7"/>
      <c r="J55" s="7"/>
      <c r="K55" s="7"/>
    </row>
    <row r="56" spans="1:11" x14ac:dyDescent="0.2">
      <c r="A56" s="3"/>
      <c r="B56" s="4"/>
      <c r="C56" s="5"/>
      <c r="D56" s="5"/>
      <c r="E56" s="6"/>
      <c r="F56" s="5"/>
      <c r="G56" s="7"/>
      <c r="H56" s="7"/>
      <c r="I56" s="7"/>
      <c r="J56" s="7"/>
      <c r="K56" s="7"/>
    </row>
    <row r="57" spans="1:11" x14ac:dyDescent="0.2">
      <c r="A57" s="3"/>
      <c r="B57" s="4"/>
      <c r="C57" s="5"/>
      <c r="D57" s="5"/>
      <c r="E57" s="6"/>
      <c r="F57" s="5"/>
      <c r="G57" s="7"/>
      <c r="H57" s="7"/>
      <c r="I57" s="7"/>
      <c r="J57" s="7"/>
      <c r="K57" s="7"/>
    </row>
    <row r="58" spans="1:11" x14ac:dyDescent="0.2">
      <c r="A58" s="3"/>
      <c r="B58" s="4"/>
      <c r="C58" s="5"/>
      <c r="D58" s="5"/>
      <c r="E58" s="6"/>
      <c r="F58" s="5"/>
      <c r="G58" s="7"/>
      <c r="H58" s="7"/>
      <c r="I58" s="7"/>
      <c r="J58" s="7"/>
      <c r="K58" s="7"/>
    </row>
    <row r="59" spans="1:11" x14ac:dyDescent="0.2">
      <c r="A59" s="3"/>
      <c r="B59" s="4"/>
      <c r="C59" s="5"/>
      <c r="D59" s="5"/>
      <c r="E59" s="6"/>
      <c r="F59" s="5"/>
      <c r="G59" s="7"/>
      <c r="H59" s="7"/>
      <c r="I59" s="7"/>
      <c r="J59" s="7"/>
      <c r="K59" s="7"/>
    </row>
    <row r="60" spans="1:11" x14ac:dyDescent="0.2">
      <c r="A60" s="3"/>
      <c r="B60" s="4"/>
      <c r="C60" s="5"/>
      <c r="D60" s="5"/>
      <c r="E60" s="6"/>
      <c r="F60" s="5"/>
      <c r="G60" s="7"/>
      <c r="H60" s="7"/>
      <c r="I60" s="7"/>
      <c r="J60" s="7"/>
      <c r="K60" s="7"/>
    </row>
    <row r="61" spans="1:11" x14ac:dyDescent="0.2">
      <c r="A61" s="3"/>
      <c r="B61" s="4"/>
      <c r="C61" s="5"/>
      <c r="D61" s="5"/>
      <c r="E61" s="6"/>
      <c r="F61" s="5"/>
      <c r="G61" s="7"/>
      <c r="H61" s="7"/>
      <c r="I61" s="7"/>
      <c r="J61" s="7"/>
      <c r="K61" s="7"/>
    </row>
    <row r="62" spans="1:11" x14ac:dyDescent="0.2">
      <c r="A62" s="3"/>
      <c r="B62" s="4"/>
      <c r="C62" s="5"/>
      <c r="D62" s="5"/>
      <c r="E62" s="6"/>
      <c r="F62" s="5"/>
      <c r="G62" s="7"/>
      <c r="H62" s="7"/>
      <c r="I62" s="7"/>
      <c r="J62" s="7"/>
      <c r="K62" s="7"/>
    </row>
    <row r="63" spans="1:11" x14ac:dyDescent="0.2">
      <c r="A63" s="3"/>
      <c r="B63" s="4"/>
      <c r="C63" s="5"/>
      <c r="D63" s="5"/>
      <c r="E63" s="6"/>
      <c r="F63" s="5"/>
      <c r="G63" s="7"/>
      <c r="H63" s="7"/>
      <c r="I63" s="7"/>
      <c r="J63" s="7"/>
      <c r="K63" s="7"/>
    </row>
    <row r="64" spans="1:11" x14ac:dyDescent="0.2">
      <c r="A64" s="3"/>
      <c r="B64" s="4"/>
      <c r="C64" s="5"/>
      <c r="D64" s="5"/>
      <c r="E64" s="6"/>
      <c r="F64" s="5"/>
      <c r="G64" s="7"/>
      <c r="H64" s="7"/>
      <c r="I64" s="7"/>
      <c r="J64" s="7"/>
      <c r="K64" s="7"/>
    </row>
    <row r="65" spans="1:11" x14ac:dyDescent="0.2">
      <c r="A65" s="3"/>
      <c r="B65" s="4"/>
      <c r="C65" s="5"/>
      <c r="D65" s="5"/>
      <c r="E65" s="6"/>
      <c r="F65" s="5"/>
      <c r="G65" s="7"/>
      <c r="H65" s="7"/>
      <c r="I65" s="7"/>
      <c r="J65" s="7"/>
      <c r="K65" s="7"/>
    </row>
    <row r="66" spans="1:11" x14ac:dyDescent="0.2">
      <c r="A66" s="3"/>
      <c r="B66" s="4"/>
      <c r="C66" s="5"/>
      <c r="D66" s="5"/>
      <c r="E66" s="6"/>
      <c r="F66" s="5"/>
      <c r="G66" s="7"/>
      <c r="H66" s="7"/>
      <c r="I66" s="7"/>
      <c r="J66" s="7"/>
      <c r="K66" s="7"/>
    </row>
    <row r="67" spans="1:11" x14ac:dyDescent="0.2">
      <c r="A67" s="3"/>
      <c r="B67" s="4"/>
      <c r="C67" s="5"/>
      <c r="D67" s="5"/>
      <c r="E67" s="6"/>
      <c r="F67" s="5"/>
      <c r="G67" s="7"/>
      <c r="H67" s="7"/>
      <c r="I67" s="7"/>
      <c r="J67" s="7"/>
      <c r="K67" s="7"/>
    </row>
    <row r="68" spans="1:11" x14ac:dyDescent="0.2">
      <c r="A68" s="3"/>
      <c r="B68" s="4"/>
      <c r="C68" s="5"/>
      <c r="D68" s="5"/>
      <c r="E68" s="6"/>
      <c r="F68" s="5"/>
      <c r="G68" s="7"/>
      <c r="H68" s="7"/>
      <c r="I68" s="7"/>
      <c r="J68" s="7"/>
      <c r="K68" s="7"/>
    </row>
    <row r="69" spans="1:11" x14ac:dyDescent="0.2">
      <c r="A69" s="3"/>
      <c r="B69" s="4"/>
      <c r="C69" s="5"/>
      <c r="D69" s="5"/>
      <c r="E69" s="6"/>
      <c r="F69" s="5"/>
      <c r="G69" s="7"/>
      <c r="H69" s="7"/>
      <c r="I69" s="7"/>
      <c r="J69" s="7"/>
      <c r="K69" s="7"/>
    </row>
    <row r="70" spans="1:11" x14ac:dyDescent="0.2">
      <c r="A70" s="3"/>
      <c r="B70" s="4"/>
      <c r="C70" s="5"/>
      <c r="D70" s="5"/>
      <c r="E70" s="6"/>
      <c r="F70" s="5"/>
      <c r="G70" s="7"/>
      <c r="H70" s="7"/>
      <c r="I70" s="7"/>
      <c r="J70" s="7"/>
      <c r="K70" s="7"/>
    </row>
    <row r="71" spans="1:11" x14ac:dyDescent="0.2">
      <c r="A71" s="3"/>
      <c r="B71" s="4"/>
      <c r="C71" s="5"/>
      <c r="D71" s="5"/>
      <c r="E71" s="6"/>
      <c r="F71" s="5"/>
      <c r="G71" s="7"/>
      <c r="H71" s="7"/>
      <c r="I71" s="7"/>
      <c r="J71" s="7"/>
      <c r="K71" s="7"/>
    </row>
    <row r="72" spans="1:11" x14ac:dyDescent="0.2">
      <c r="A72" s="3"/>
      <c r="B72" s="4"/>
      <c r="C72" s="5"/>
      <c r="D72" s="5"/>
      <c r="E72" s="6"/>
      <c r="F72" s="5"/>
      <c r="G72" s="7"/>
      <c r="H72" s="7"/>
      <c r="I72" s="7"/>
      <c r="J72" s="7"/>
      <c r="K72" s="7"/>
    </row>
    <row r="73" spans="1:11" x14ac:dyDescent="0.2">
      <c r="A73" s="3"/>
      <c r="B73" s="4"/>
      <c r="C73" s="5"/>
      <c r="D73" s="5"/>
      <c r="E73" s="6"/>
      <c r="F73" s="5"/>
      <c r="G73" s="7"/>
      <c r="H73" s="7"/>
      <c r="I73" s="7"/>
      <c r="J73" s="7"/>
      <c r="K73" s="7"/>
    </row>
    <row r="74" spans="1:11" x14ac:dyDescent="0.2">
      <c r="A74" s="3"/>
      <c r="B74" s="4"/>
      <c r="C74" s="5"/>
      <c r="D74" s="5"/>
      <c r="E74" s="6"/>
      <c r="F74" s="5"/>
      <c r="G74" s="7"/>
      <c r="H74" s="7"/>
      <c r="I74" s="7"/>
      <c r="J74" s="7"/>
      <c r="K74" s="7"/>
    </row>
    <row r="75" spans="1:11" x14ac:dyDescent="0.2">
      <c r="A75" s="3"/>
      <c r="B75" s="4"/>
      <c r="C75" s="5"/>
      <c r="D75" s="5"/>
      <c r="E75" s="6"/>
      <c r="F75" s="5"/>
      <c r="G75" s="7"/>
      <c r="H75" s="7"/>
      <c r="I75" s="7"/>
      <c r="J75" s="7"/>
      <c r="K75" s="7"/>
    </row>
    <row r="76" spans="1:11" x14ac:dyDescent="0.2">
      <c r="A76" s="3"/>
      <c r="B76" s="4"/>
      <c r="C76" s="5"/>
      <c r="D76" s="5"/>
      <c r="E76" s="6"/>
      <c r="F76" s="5"/>
      <c r="G76" s="7"/>
      <c r="H76" s="7"/>
      <c r="I76" s="7"/>
      <c r="J76" s="7"/>
      <c r="K76" s="7"/>
    </row>
    <row r="77" spans="1:11" x14ac:dyDescent="0.2">
      <c r="A77" s="3"/>
      <c r="B77" s="4"/>
      <c r="C77" s="5"/>
      <c r="D77" s="5"/>
      <c r="E77" s="6"/>
      <c r="F77" s="5"/>
      <c r="G77" s="7"/>
      <c r="H77" s="7"/>
      <c r="I77" s="7"/>
      <c r="J77" s="7"/>
      <c r="K77" s="7"/>
    </row>
    <row r="78" spans="1:11" x14ac:dyDescent="0.2">
      <c r="A78" s="3"/>
      <c r="B78" s="4"/>
      <c r="C78" s="5"/>
      <c r="D78" s="5"/>
      <c r="E78" s="6"/>
      <c r="F78" s="5"/>
      <c r="G78" s="7"/>
      <c r="H78" s="7"/>
      <c r="I78" s="7"/>
      <c r="J78" s="7"/>
      <c r="K78" s="7"/>
    </row>
    <row r="79" spans="1:11" x14ac:dyDescent="0.2">
      <c r="A79" s="3"/>
      <c r="B79" s="4"/>
      <c r="C79" s="5"/>
      <c r="D79" s="5"/>
      <c r="E79" s="6"/>
      <c r="F79" s="5"/>
      <c r="G79" s="7"/>
      <c r="H79" s="7"/>
      <c r="I79" s="7"/>
      <c r="J79" s="7"/>
      <c r="K79" s="7"/>
    </row>
    <row r="80" spans="1:11" x14ac:dyDescent="0.2">
      <c r="A80" s="3"/>
      <c r="B80" s="4"/>
      <c r="C80" s="5"/>
      <c r="D80" s="5"/>
      <c r="E80" s="6"/>
      <c r="F80" s="5"/>
      <c r="G80" s="7"/>
      <c r="H80" s="7"/>
      <c r="I80" s="7"/>
      <c r="J80" s="7"/>
      <c r="K80" s="7"/>
    </row>
    <row r="81" spans="1:11" x14ac:dyDescent="0.2">
      <c r="A81" s="3"/>
      <c r="B81" s="4"/>
      <c r="C81" s="5"/>
      <c r="D81" s="5"/>
      <c r="E81" s="6"/>
      <c r="F81" s="5"/>
      <c r="G81" s="7"/>
      <c r="H81" s="7"/>
      <c r="I81" s="7"/>
      <c r="J81" s="7"/>
      <c r="K81" s="7"/>
    </row>
    <row r="82" spans="1:11" x14ac:dyDescent="0.2">
      <c r="A82" s="3"/>
      <c r="B82" s="4"/>
      <c r="C82" s="5"/>
      <c r="D82" s="5"/>
      <c r="E82" s="6"/>
      <c r="F82" s="5"/>
      <c r="G82" s="7"/>
      <c r="H82" s="7"/>
      <c r="I82" s="7"/>
      <c r="J82" s="7"/>
      <c r="K82" s="7"/>
    </row>
    <row r="83" spans="1:11" x14ac:dyDescent="0.2">
      <c r="A83" s="3"/>
      <c r="B83" s="4"/>
      <c r="C83" s="5"/>
      <c r="D83" s="5"/>
      <c r="E83" s="6"/>
      <c r="F83" s="5"/>
      <c r="G83" s="7"/>
      <c r="H83" s="7"/>
      <c r="I83" s="7"/>
      <c r="J83" s="7"/>
      <c r="K83" s="7"/>
    </row>
  </sheetData>
  <mergeCells count="3">
    <mergeCell ref="A1:K1"/>
    <mergeCell ref="A3:K3"/>
    <mergeCell ref="A5:K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88CA-AFAE-4A9B-8EAA-F85598159917}">
  <dimension ref="A1:M44"/>
  <sheetViews>
    <sheetView workbookViewId="0">
      <selection activeCell="Q20" sqref="Q20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3.1640625" bestFit="1" customWidth="1"/>
    <col min="4" max="4" width="26.1640625" bestFit="1" customWidth="1"/>
    <col min="5" max="6" width="2.83203125" bestFit="1" customWidth="1"/>
    <col min="7" max="7" width="19.1640625" bestFit="1" customWidth="1"/>
    <col min="8" max="11" width="1" bestFit="1" customWidth="1"/>
    <col min="12" max="14" width="0" hidden="1" customWidth="1"/>
  </cols>
  <sheetData>
    <row r="1" spans="1:13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3" ht="18" x14ac:dyDescent="0.2">
      <c r="A3" s="35" t="s">
        <v>280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3" ht="16" x14ac:dyDescent="0.2">
      <c r="A5" s="36" t="s">
        <v>944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3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1362</v>
      </c>
      <c r="H7" s="1" t="s">
        <v>9</v>
      </c>
      <c r="I7" s="1" t="s">
        <v>9</v>
      </c>
      <c r="J7" s="1" t="s">
        <v>9</v>
      </c>
      <c r="K7" s="1" t="s">
        <v>9</v>
      </c>
    </row>
    <row r="8" spans="1:13" x14ac:dyDescent="0.2">
      <c r="A8" s="3">
        <v>1</v>
      </c>
      <c r="B8" s="4" t="s">
        <v>10</v>
      </c>
      <c r="C8" s="5" t="s">
        <v>945</v>
      </c>
      <c r="D8" s="5" t="s">
        <v>182</v>
      </c>
      <c r="E8" s="6" t="s">
        <v>13</v>
      </c>
      <c r="F8" s="5" t="s">
        <v>14</v>
      </c>
      <c r="G8" s="8">
        <v>0</v>
      </c>
      <c r="H8" s="7"/>
      <c r="I8" s="7"/>
      <c r="J8" s="7"/>
      <c r="K8" s="7"/>
      <c r="L8">
        <v>14550</v>
      </c>
    </row>
    <row r="9" spans="1:13" x14ac:dyDescent="0.2">
      <c r="A9" s="3">
        <v>3</v>
      </c>
      <c r="B9" s="4" t="s">
        <v>10</v>
      </c>
      <c r="C9" s="5" t="s">
        <v>946</v>
      </c>
      <c r="D9" s="5" t="s">
        <v>113</v>
      </c>
      <c r="E9" s="6" t="s">
        <v>13</v>
      </c>
      <c r="F9" s="5" t="s">
        <v>14</v>
      </c>
      <c r="G9" s="7">
        <v>0</v>
      </c>
      <c r="H9" s="7"/>
      <c r="I9" s="7"/>
      <c r="J9" s="7"/>
      <c r="K9" s="7"/>
    </row>
    <row r="10" spans="1:13" x14ac:dyDescent="0.2">
      <c r="A10" s="3">
        <v>4</v>
      </c>
      <c r="B10" s="4"/>
      <c r="C10" s="5" t="s">
        <v>14</v>
      </c>
      <c r="D10" s="5" t="s">
        <v>14</v>
      </c>
      <c r="E10" s="6" t="s">
        <v>13</v>
      </c>
      <c r="F10" s="5" t="s">
        <v>14</v>
      </c>
      <c r="G10" s="7"/>
      <c r="H10" s="7"/>
      <c r="I10" s="7"/>
      <c r="J10" s="7"/>
      <c r="K10" s="7"/>
    </row>
    <row r="11" spans="1:13" x14ac:dyDescent="0.2">
      <c r="A11" s="3">
        <v>5</v>
      </c>
      <c r="B11" s="4" t="s">
        <v>10</v>
      </c>
      <c r="C11" s="5" t="s">
        <v>947</v>
      </c>
      <c r="D11" s="5" t="s">
        <v>12</v>
      </c>
      <c r="E11" s="6" t="s">
        <v>13</v>
      </c>
      <c r="F11" s="5" t="s">
        <v>14</v>
      </c>
      <c r="G11" s="7">
        <v>0</v>
      </c>
      <c r="H11" s="7"/>
      <c r="I11" s="7"/>
      <c r="J11" s="7"/>
      <c r="K11" s="7"/>
      <c r="L11" s="7">
        <v>0</v>
      </c>
    </row>
    <row r="12" spans="1:13" x14ac:dyDescent="0.2">
      <c r="A12" s="3">
        <v>6</v>
      </c>
      <c r="B12" s="4" t="s">
        <v>10</v>
      </c>
      <c r="C12" s="5" t="s">
        <v>948</v>
      </c>
      <c r="D12" s="5" t="s">
        <v>949</v>
      </c>
      <c r="E12" s="6" t="s">
        <v>13</v>
      </c>
      <c r="F12" s="5" t="s">
        <v>14</v>
      </c>
      <c r="G12" s="7">
        <v>25800</v>
      </c>
      <c r="H12" s="7"/>
      <c r="I12" s="7"/>
      <c r="J12" s="7"/>
      <c r="K12" s="7"/>
      <c r="L12" s="7">
        <v>0</v>
      </c>
      <c r="M12" t="s">
        <v>1302</v>
      </c>
    </row>
    <row r="13" spans="1:13" x14ac:dyDescent="0.2">
      <c r="A13" s="3">
        <v>7</v>
      </c>
      <c r="B13" s="4" t="s">
        <v>10</v>
      </c>
      <c r="C13" s="5" t="s">
        <v>950</v>
      </c>
      <c r="D13" s="5" t="s">
        <v>951</v>
      </c>
      <c r="E13" s="6" t="s">
        <v>13</v>
      </c>
      <c r="F13" s="5" t="s">
        <v>14</v>
      </c>
      <c r="G13" s="7">
        <v>0</v>
      </c>
      <c r="H13" s="7"/>
      <c r="I13" s="7"/>
      <c r="J13" s="7"/>
      <c r="K13" s="7"/>
      <c r="L13" s="7">
        <v>0</v>
      </c>
    </row>
    <row r="14" spans="1:13" x14ac:dyDescent="0.2">
      <c r="A14" s="3">
        <v>8</v>
      </c>
      <c r="B14" s="4" t="s">
        <v>10</v>
      </c>
      <c r="C14" s="5" t="s">
        <v>952</v>
      </c>
      <c r="D14" s="5" t="s">
        <v>126</v>
      </c>
      <c r="E14" s="6" t="s">
        <v>13</v>
      </c>
      <c r="F14" s="5" t="s">
        <v>14</v>
      </c>
      <c r="G14" s="7">
        <v>0</v>
      </c>
      <c r="H14" s="7"/>
      <c r="I14" s="7"/>
      <c r="J14" s="7"/>
      <c r="K14" s="7"/>
      <c r="L14" s="7">
        <v>0</v>
      </c>
    </row>
    <row r="15" spans="1:13" x14ac:dyDescent="0.2">
      <c r="A15" s="3">
        <v>9</v>
      </c>
      <c r="B15" s="4" t="s">
        <v>10</v>
      </c>
      <c r="C15" s="5" t="s">
        <v>953</v>
      </c>
      <c r="D15" s="5" t="s">
        <v>954</v>
      </c>
      <c r="E15" s="6" t="s">
        <v>13</v>
      </c>
      <c r="F15" s="5" t="s">
        <v>14</v>
      </c>
      <c r="G15" s="7">
        <v>0</v>
      </c>
      <c r="H15" s="7"/>
      <c r="I15" s="7"/>
      <c r="J15" s="7"/>
      <c r="K15" s="7"/>
      <c r="L15" s="7">
        <v>0</v>
      </c>
    </row>
    <row r="16" spans="1:13" x14ac:dyDescent="0.2">
      <c r="A16" s="3">
        <v>10</v>
      </c>
      <c r="B16" s="4" t="s">
        <v>10</v>
      </c>
      <c r="C16" s="5" t="s">
        <v>955</v>
      </c>
      <c r="D16" s="5" t="s">
        <v>40</v>
      </c>
      <c r="E16" s="6" t="s">
        <v>13</v>
      </c>
      <c r="F16" s="5" t="s">
        <v>14</v>
      </c>
      <c r="G16" s="7">
        <v>0</v>
      </c>
      <c r="H16" s="7"/>
      <c r="I16" s="7"/>
      <c r="J16" s="7"/>
      <c r="K16" s="7"/>
      <c r="L16" s="7">
        <v>0</v>
      </c>
    </row>
    <row r="17" spans="1:12" x14ac:dyDescent="0.2">
      <c r="A17" s="3">
        <v>11</v>
      </c>
      <c r="B17" s="4" t="s">
        <v>10</v>
      </c>
      <c r="C17" s="5" t="s">
        <v>956</v>
      </c>
      <c r="D17" s="5" t="s">
        <v>957</v>
      </c>
      <c r="E17" s="6" t="s">
        <v>13</v>
      </c>
      <c r="F17" s="5" t="s">
        <v>14</v>
      </c>
      <c r="G17" s="7">
        <v>0</v>
      </c>
      <c r="H17" s="7"/>
      <c r="I17" s="7"/>
      <c r="J17" s="7"/>
      <c r="K17" s="7"/>
      <c r="L17" s="7">
        <v>204</v>
      </c>
    </row>
    <row r="18" spans="1:12" x14ac:dyDescent="0.2">
      <c r="A18" s="3">
        <v>12</v>
      </c>
      <c r="B18" s="4" t="s">
        <v>10</v>
      </c>
      <c r="C18" s="5" t="s">
        <v>958</v>
      </c>
      <c r="D18" s="5" t="s">
        <v>60</v>
      </c>
      <c r="E18" s="6" t="s">
        <v>13</v>
      </c>
      <c r="F18" s="5" t="s">
        <v>14</v>
      </c>
      <c r="G18" s="7">
        <v>0</v>
      </c>
      <c r="H18" s="7"/>
      <c r="I18" s="7"/>
      <c r="J18" s="7"/>
      <c r="K18" s="7"/>
      <c r="L18" s="7">
        <v>0</v>
      </c>
    </row>
    <row r="19" spans="1:12" x14ac:dyDescent="0.2">
      <c r="A19" s="3">
        <v>13</v>
      </c>
      <c r="B19" s="4" t="s">
        <v>10</v>
      </c>
      <c r="C19" s="5" t="s">
        <v>959</v>
      </c>
      <c r="D19" s="5" t="s">
        <v>115</v>
      </c>
      <c r="E19" s="6" t="s">
        <v>13</v>
      </c>
      <c r="F19" s="5" t="s">
        <v>14</v>
      </c>
      <c r="G19" s="8">
        <v>0</v>
      </c>
      <c r="H19" s="7"/>
      <c r="I19" s="7"/>
      <c r="J19" s="7"/>
      <c r="K19" s="7"/>
      <c r="L19" s="8">
        <v>0</v>
      </c>
    </row>
    <row r="20" spans="1:12" x14ac:dyDescent="0.2">
      <c r="A20" s="3">
        <v>15</v>
      </c>
      <c r="B20" s="4" t="s">
        <v>10</v>
      </c>
      <c r="C20" s="5" t="s">
        <v>960</v>
      </c>
      <c r="D20" s="5" t="s">
        <v>230</v>
      </c>
      <c r="E20" s="6" t="s">
        <v>13</v>
      </c>
      <c r="F20" s="5" t="s">
        <v>14</v>
      </c>
      <c r="G20" s="7">
        <f>SUM(G11:G19)</f>
        <v>25800</v>
      </c>
      <c r="H20" s="7"/>
      <c r="I20" s="7"/>
      <c r="J20" s="7"/>
      <c r="K20" s="7"/>
    </row>
    <row r="21" spans="1:12" x14ac:dyDescent="0.2">
      <c r="A21" s="3">
        <v>16</v>
      </c>
      <c r="B21" s="4"/>
      <c r="C21" s="5" t="s">
        <v>14</v>
      </c>
      <c r="D21" s="5" t="s">
        <v>14</v>
      </c>
      <c r="E21" s="6" t="s">
        <v>13</v>
      </c>
      <c r="F21" s="5" t="s">
        <v>14</v>
      </c>
      <c r="G21" s="7"/>
      <c r="H21" s="7"/>
      <c r="I21" s="7"/>
      <c r="J21" s="7"/>
      <c r="K21" s="7"/>
    </row>
    <row r="22" spans="1:12" ht="16" thickBot="1" x14ac:dyDescent="0.25">
      <c r="A22" s="3">
        <v>17</v>
      </c>
      <c r="B22" s="4" t="s">
        <v>10</v>
      </c>
      <c r="C22" s="5" t="s">
        <v>961</v>
      </c>
      <c r="D22" s="5" t="s">
        <v>962</v>
      </c>
      <c r="E22" s="6" t="s">
        <v>13</v>
      </c>
      <c r="F22" s="5" t="s">
        <v>14</v>
      </c>
      <c r="G22" s="9">
        <f>G9-G20</f>
        <v>-25800</v>
      </c>
      <c r="H22" s="7"/>
      <c r="I22" s="7"/>
      <c r="J22" s="7"/>
      <c r="K22" s="7"/>
      <c r="L22" s="2">
        <f>-SUM(L11:L21)</f>
        <v>-204</v>
      </c>
    </row>
    <row r="23" spans="1:12" ht="16" thickTop="1" x14ac:dyDescent="0.2">
      <c r="A23" s="3">
        <v>19</v>
      </c>
      <c r="B23" s="4"/>
      <c r="C23" s="5" t="s">
        <v>14</v>
      </c>
      <c r="D23" s="5" t="s">
        <v>14</v>
      </c>
      <c r="E23" s="6" t="s">
        <v>13</v>
      </c>
      <c r="F23" s="5" t="s">
        <v>14</v>
      </c>
      <c r="G23" s="7"/>
      <c r="H23" s="7"/>
      <c r="I23" s="7"/>
      <c r="J23" s="7"/>
      <c r="K23" s="7"/>
    </row>
    <row r="24" spans="1:12" x14ac:dyDescent="0.2">
      <c r="A24" s="3">
        <v>20</v>
      </c>
      <c r="B24" s="4"/>
      <c r="C24" s="5" t="s">
        <v>14</v>
      </c>
      <c r="D24" s="5" t="s">
        <v>14</v>
      </c>
      <c r="E24" s="6" t="s">
        <v>13</v>
      </c>
      <c r="F24" s="5" t="s">
        <v>14</v>
      </c>
      <c r="G24" s="7"/>
      <c r="H24" s="7"/>
      <c r="I24" s="7"/>
      <c r="J24" s="7"/>
      <c r="K24" s="7"/>
    </row>
    <row r="25" spans="1:12" x14ac:dyDescent="0.2">
      <c r="A25" s="3"/>
      <c r="B25" s="4"/>
      <c r="C25" s="5"/>
      <c r="D25" s="5"/>
      <c r="E25" s="6"/>
      <c r="F25" s="5"/>
      <c r="G25" s="7"/>
      <c r="H25" s="7"/>
      <c r="I25" s="7"/>
      <c r="J25" s="7"/>
      <c r="K25" s="7"/>
    </row>
    <row r="26" spans="1:12" x14ac:dyDescent="0.2">
      <c r="A26" s="3"/>
      <c r="B26" s="4"/>
      <c r="C26" s="5"/>
      <c r="D26" s="5"/>
      <c r="E26" s="6"/>
      <c r="F26" s="5"/>
      <c r="G26" s="7"/>
      <c r="H26" s="7"/>
      <c r="I26" s="7"/>
      <c r="J26" s="7"/>
      <c r="K26" s="7"/>
    </row>
    <row r="27" spans="1:12" x14ac:dyDescent="0.2">
      <c r="A27" s="3"/>
      <c r="B27" s="4"/>
      <c r="C27" s="5"/>
      <c r="D27" s="5"/>
      <c r="E27" s="6"/>
      <c r="F27" s="5"/>
      <c r="G27" s="7"/>
      <c r="H27" s="7"/>
      <c r="I27" s="7"/>
      <c r="J27" s="7"/>
      <c r="K27" s="7"/>
    </row>
    <row r="28" spans="1:12" x14ac:dyDescent="0.2">
      <c r="A28" s="3"/>
      <c r="B28" s="4"/>
      <c r="C28" s="5"/>
      <c r="D28" s="5"/>
      <c r="E28" s="6"/>
      <c r="F28" s="5"/>
      <c r="G28" s="7"/>
      <c r="H28" s="7"/>
      <c r="I28" s="7"/>
      <c r="J28" s="7"/>
      <c r="K28" s="7"/>
    </row>
    <row r="29" spans="1:12" x14ac:dyDescent="0.2">
      <c r="A29" s="3"/>
      <c r="B29" s="4"/>
      <c r="C29" s="5"/>
      <c r="D29" s="5"/>
      <c r="E29" s="6"/>
      <c r="F29" s="5"/>
      <c r="G29" s="7"/>
      <c r="H29" s="7"/>
      <c r="I29" s="7"/>
      <c r="J29" s="7"/>
      <c r="K29" s="7"/>
    </row>
    <row r="30" spans="1:12" x14ac:dyDescent="0.2">
      <c r="A30" s="3"/>
      <c r="B30" s="4"/>
      <c r="C30" s="5"/>
      <c r="D30" s="5"/>
      <c r="E30" s="6"/>
      <c r="F30" s="5"/>
      <c r="G30" s="7"/>
      <c r="H30" s="7"/>
      <c r="I30" s="7"/>
      <c r="J30" s="7"/>
      <c r="K30" s="7"/>
    </row>
    <row r="31" spans="1:12" x14ac:dyDescent="0.2">
      <c r="A31" s="3"/>
      <c r="B31" s="4"/>
      <c r="C31" s="5"/>
      <c r="D31" s="5"/>
      <c r="E31" s="6"/>
      <c r="F31" s="5"/>
      <c r="G31" s="7"/>
      <c r="H31" s="7"/>
      <c r="I31" s="7"/>
      <c r="J31" s="7"/>
      <c r="K31" s="7"/>
    </row>
    <row r="32" spans="1:12" x14ac:dyDescent="0.2">
      <c r="A32" s="3"/>
      <c r="B32" s="4"/>
      <c r="C32" s="5"/>
      <c r="D32" s="5"/>
      <c r="E32" s="6"/>
      <c r="F32" s="5"/>
      <c r="G32" s="7"/>
      <c r="H32" s="7"/>
      <c r="I32" s="7"/>
      <c r="J32" s="7"/>
      <c r="K32" s="7"/>
    </row>
    <row r="33" spans="1:11" x14ac:dyDescent="0.2">
      <c r="A33" s="3"/>
      <c r="B33" s="4"/>
      <c r="C33" s="5"/>
      <c r="D33" s="5"/>
      <c r="E33" s="6"/>
      <c r="F33" s="5"/>
      <c r="G33" s="7"/>
      <c r="H33" s="7"/>
      <c r="I33" s="7"/>
      <c r="J33" s="7"/>
      <c r="K33" s="7"/>
    </row>
    <row r="34" spans="1:11" x14ac:dyDescent="0.2">
      <c r="A34" s="3"/>
      <c r="B34" s="4"/>
      <c r="C34" s="5"/>
      <c r="D34" s="5"/>
      <c r="E34" s="6"/>
      <c r="F34" s="5"/>
      <c r="G34" s="7"/>
      <c r="H34" s="7"/>
      <c r="I34" s="7"/>
      <c r="J34" s="7"/>
      <c r="K34" s="7"/>
    </row>
    <row r="35" spans="1:11" x14ac:dyDescent="0.2">
      <c r="A35" s="3"/>
      <c r="B35" s="4"/>
      <c r="C35" s="5"/>
      <c r="D35" s="5"/>
      <c r="E35" s="6"/>
      <c r="F35" s="5"/>
      <c r="G35" s="7"/>
      <c r="H35" s="7"/>
      <c r="I35" s="7"/>
      <c r="J35" s="7"/>
      <c r="K35" s="7"/>
    </row>
    <row r="36" spans="1:11" x14ac:dyDescent="0.2">
      <c r="A36" s="3"/>
      <c r="B36" s="4"/>
      <c r="C36" s="5"/>
      <c r="D36" s="5"/>
      <c r="E36" s="6"/>
      <c r="F36" s="5"/>
      <c r="G36" s="7"/>
      <c r="H36" s="7"/>
      <c r="I36" s="7"/>
      <c r="J36" s="7"/>
      <c r="K36" s="7"/>
    </row>
    <row r="37" spans="1:11" x14ac:dyDescent="0.2">
      <c r="A37" s="3"/>
      <c r="B37" s="4"/>
      <c r="C37" s="5"/>
      <c r="D37" s="5"/>
      <c r="E37" s="6"/>
      <c r="F37" s="5"/>
      <c r="G37" s="7"/>
      <c r="H37" s="7"/>
      <c r="I37" s="7"/>
      <c r="J37" s="7"/>
      <c r="K37" s="7"/>
    </row>
    <row r="38" spans="1:11" x14ac:dyDescent="0.2">
      <c r="A38" s="3"/>
      <c r="B38" s="4"/>
      <c r="C38" s="5"/>
      <c r="D38" s="5"/>
      <c r="E38" s="6"/>
      <c r="F38" s="5"/>
      <c r="G38" s="7"/>
      <c r="H38" s="7"/>
      <c r="I38" s="7"/>
      <c r="J38" s="7"/>
      <c r="K38" s="7"/>
    </row>
    <row r="39" spans="1:11" x14ac:dyDescent="0.2">
      <c r="A39" s="3"/>
      <c r="B39" s="4"/>
      <c r="C39" s="5"/>
      <c r="D39" s="5"/>
      <c r="E39" s="6"/>
      <c r="F39" s="5"/>
      <c r="G39" s="7"/>
      <c r="H39" s="7"/>
      <c r="I39" s="7"/>
      <c r="J39" s="7"/>
      <c r="K39" s="7"/>
    </row>
    <row r="40" spans="1:11" x14ac:dyDescent="0.2">
      <c r="A40" s="3"/>
      <c r="B40" s="4"/>
      <c r="C40" s="5"/>
      <c r="D40" s="5"/>
      <c r="E40" s="6"/>
      <c r="F40" s="5"/>
      <c r="G40" s="7"/>
      <c r="H40" s="7"/>
      <c r="I40" s="7"/>
      <c r="J40" s="7"/>
      <c r="K40" s="7"/>
    </row>
    <row r="41" spans="1:11" x14ac:dyDescent="0.2">
      <c r="A41" s="3"/>
      <c r="B41" s="4"/>
      <c r="C41" s="5"/>
      <c r="D41" s="5"/>
      <c r="E41" s="6"/>
      <c r="F41" s="5"/>
      <c r="G41" s="7"/>
      <c r="H41" s="7"/>
      <c r="I41" s="7"/>
      <c r="J41" s="7"/>
      <c r="K41" s="7"/>
    </row>
    <row r="42" spans="1:11" x14ac:dyDescent="0.2">
      <c r="A42" s="3"/>
      <c r="B42" s="4"/>
      <c r="C42" s="5"/>
      <c r="D42" s="5"/>
      <c r="E42" s="6"/>
      <c r="F42" s="5"/>
      <c r="G42" s="7"/>
      <c r="H42" s="7"/>
      <c r="I42" s="7"/>
      <c r="J42" s="7"/>
      <c r="K42" s="7"/>
    </row>
    <row r="43" spans="1:11" x14ac:dyDescent="0.2">
      <c r="A43" s="3"/>
      <c r="B43" s="4"/>
      <c r="C43" s="5"/>
      <c r="D43" s="5"/>
      <c r="E43" s="6"/>
      <c r="F43" s="5"/>
      <c r="G43" s="7"/>
      <c r="H43" s="7"/>
      <c r="I43" s="7"/>
      <c r="J43" s="7"/>
      <c r="K43" s="7"/>
    </row>
    <row r="44" spans="1:11" x14ac:dyDescent="0.2">
      <c r="A44" s="3"/>
      <c r="B44" s="4"/>
      <c r="C44" s="5"/>
      <c r="D44" s="5"/>
      <c r="E44" s="6"/>
      <c r="F44" s="5"/>
      <c r="G44" s="7"/>
      <c r="H44" s="7"/>
      <c r="I44" s="7"/>
      <c r="J44" s="7"/>
      <c r="K44" s="7"/>
    </row>
  </sheetData>
  <mergeCells count="3">
    <mergeCell ref="A1:K1"/>
    <mergeCell ref="A3:K3"/>
    <mergeCell ref="A5:K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A0D6B-63C8-48C8-8C4D-B16FFD2452F3}">
  <dimension ref="A1:M66"/>
  <sheetViews>
    <sheetView topLeftCell="A17" zoomScale="160" workbookViewId="0">
      <selection activeCell="O19" sqref="O19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2.1640625" bestFit="1" customWidth="1"/>
    <col min="4" max="4" width="33.33203125" bestFit="1" customWidth="1"/>
    <col min="5" max="6" width="2.83203125" bestFit="1" customWidth="1"/>
    <col min="7" max="7" width="19.1640625" bestFit="1" customWidth="1"/>
    <col min="8" max="11" width="1" bestFit="1" customWidth="1"/>
    <col min="12" max="12" width="9.6640625" hidden="1" customWidth="1"/>
    <col min="13" max="14" width="0" hidden="1" customWidth="1"/>
  </cols>
  <sheetData>
    <row r="1" spans="1:12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2" ht="18" x14ac:dyDescent="0.2">
      <c r="A3" s="35" t="s">
        <v>826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2" ht="16" x14ac:dyDescent="0.2">
      <c r="A5" s="36" t="s">
        <v>827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2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1362</v>
      </c>
      <c r="H7" s="1" t="s">
        <v>9</v>
      </c>
      <c r="I7" s="1" t="s">
        <v>9</v>
      </c>
      <c r="J7" s="1" t="s">
        <v>9</v>
      </c>
      <c r="K7" s="1" t="s">
        <v>9</v>
      </c>
    </row>
    <row r="8" spans="1:12" x14ac:dyDescent="0.2">
      <c r="A8" s="3">
        <v>1</v>
      </c>
      <c r="B8" s="4" t="s">
        <v>10</v>
      </c>
      <c r="C8" s="5" t="s">
        <v>828</v>
      </c>
      <c r="D8" s="5" t="s">
        <v>829</v>
      </c>
      <c r="E8" s="6" t="s">
        <v>13</v>
      </c>
      <c r="F8" s="5" t="s">
        <v>14</v>
      </c>
      <c r="G8" s="8">
        <v>0</v>
      </c>
      <c r="H8" s="7"/>
      <c r="I8" s="7"/>
      <c r="J8" s="7"/>
      <c r="K8" s="7"/>
    </row>
    <row r="9" spans="1:12" x14ac:dyDescent="0.2">
      <c r="A9" s="3">
        <v>3</v>
      </c>
      <c r="B9" s="4" t="s">
        <v>10</v>
      </c>
      <c r="C9" s="5" t="s">
        <v>830</v>
      </c>
      <c r="D9" s="5" t="s">
        <v>113</v>
      </c>
      <c r="E9" s="6" t="s">
        <v>13</v>
      </c>
      <c r="F9" s="5" t="s">
        <v>14</v>
      </c>
      <c r="G9" s="7">
        <v>0</v>
      </c>
      <c r="H9" s="7"/>
      <c r="I9" s="7"/>
      <c r="J9" s="7"/>
      <c r="K9" s="7"/>
    </row>
    <row r="10" spans="1:12" x14ac:dyDescent="0.2">
      <c r="A10" s="3">
        <v>4</v>
      </c>
      <c r="B10" s="4"/>
      <c r="C10" s="5" t="s">
        <v>14</v>
      </c>
      <c r="D10" s="5" t="s">
        <v>14</v>
      </c>
      <c r="E10" s="6" t="s">
        <v>13</v>
      </c>
      <c r="F10" s="5" t="s">
        <v>14</v>
      </c>
      <c r="G10" s="7"/>
      <c r="H10" s="7"/>
      <c r="I10" s="7"/>
      <c r="J10" s="7"/>
      <c r="K10" s="7"/>
    </row>
    <row r="11" spans="1:12" x14ac:dyDescent="0.2">
      <c r="A11" s="3">
        <v>5</v>
      </c>
      <c r="B11" s="4" t="s">
        <v>10</v>
      </c>
      <c r="C11" s="5" t="s">
        <v>831</v>
      </c>
      <c r="D11" s="5" t="s">
        <v>832</v>
      </c>
      <c r="E11" s="6" t="s">
        <v>13</v>
      </c>
      <c r="F11" s="5" t="s">
        <v>14</v>
      </c>
      <c r="G11" s="7">
        <v>1000</v>
      </c>
      <c r="H11" s="7"/>
      <c r="I11" s="7"/>
      <c r="J11" s="7"/>
      <c r="K11" s="7"/>
      <c r="L11" s="7">
        <v>376.78</v>
      </c>
    </row>
    <row r="12" spans="1:12" x14ac:dyDescent="0.2">
      <c r="A12" s="3">
        <v>6</v>
      </c>
      <c r="B12" s="4" t="s">
        <v>10</v>
      </c>
      <c r="C12" s="5" t="s">
        <v>833</v>
      </c>
      <c r="D12" s="5" t="s">
        <v>834</v>
      </c>
      <c r="E12" s="6" t="s">
        <v>13</v>
      </c>
      <c r="F12" s="5" t="s">
        <v>14</v>
      </c>
      <c r="G12" s="7"/>
      <c r="H12" s="7"/>
      <c r="I12" s="7"/>
      <c r="J12" s="7"/>
      <c r="K12" s="7"/>
      <c r="L12" s="7">
        <v>0</v>
      </c>
    </row>
    <row r="13" spans="1:12" x14ac:dyDescent="0.2">
      <c r="A13" s="3">
        <v>7</v>
      </c>
      <c r="B13" s="4" t="s">
        <v>10</v>
      </c>
      <c r="C13" s="5" t="s">
        <v>835</v>
      </c>
      <c r="D13" s="5" t="s">
        <v>836</v>
      </c>
      <c r="E13" s="6" t="s">
        <v>13</v>
      </c>
      <c r="F13" s="5" t="s">
        <v>14</v>
      </c>
      <c r="G13" s="7"/>
      <c r="H13" s="7"/>
      <c r="I13" s="7"/>
      <c r="J13" s="7"/>
      <c r="K13" s="7"/>
      <c r="L13" s="7">
        <v>0</v>
      </c>
    </row>
    <row r="14" spans="1:12" x14ac:dyDescent="0.2">
      <c r="A14" s="3">
        <v>8</v>
      </c>
      <c r="B14" s="4" t="s">
        <v>10</v>
      </c>
      <c r="C14" s="5" t="s">
        <v>837</v>
      </c>
      <c r="D14" s="5" t="s">
        <v>838</v>
      </c>
      <c r="E14" s="6" t="s">
        <v>13</v>
      </c>
      <c r="F14" s="5" t="s">
        <v>14</v>
      </c>
      <c r="G14" s="7">
        <v>0</v>
      </c>
      <c r="H14" s="7"/>
      <c r="I14" s="7"/>
      <c r="J14" s="7"/>
      <c r="K14" s="7"/>
      <c r="L14" s="7">
        <v>2144.39</v>
      </c>
    </row>
    <row r="15" spans="1:12" x14ac:dyDescent="0.2">
      <c r="A15" s="3">
        <v>9</v>
      </c>
      <c r="B15" s="4" t="s">
        <v>10</v>
      </c>
      <c r="C15" s="5" t="s">
        <v>839</v>
      </c>
      <c r="D15" s="5" t="s">
        <v>840</v>
      </c>
      <c r="E15" s="6" t="s">
        <v>13</v>
      </c>
      <c r="F15" s="5" t="s">
        <v>14</v>
      </c>
      <c r="G15" s="7">
        <v>1000</v>
      </c>
      <c r="H15" s="7"/>
      <c r="I15" s="7"/>
      <c r="J15" s="7"/>
      <c r="K15" s="7"/>
      <c r="L15" s="7">
        <v>90.88</v>
      </c>
    </row>
    <row r="16" spans="1:12" x14ac:dyDescent="0.2">
      <c r="A16" s="3">
        <v>10</v>
      </c>
      <c r="B16" s="4" t="s">
        <v>10</v>
      </c>
      <c r="C16" s="5" t="s">
        <v>841</v>
      </c>
      <c r="D16" s="5" t="s">
        <v>842</v>
      </c>
      <c r="E16" s="6" t="s">
        <v>13</v>
      </c>
      <c r="F16" s="5" t="s">
        <v>14</v>
      </c>
      <c r="G16" s="7">
        <v>8000</v>
      </c>
      <c r="H16" s="7"/>
      <c r="I16" s="7"/>
      <c r="J16" s="7"/>
      <c r="K16" s="7"/>
      <c r="L16" s="7">
        <v>538.6</v>
      </c>
    </row>
    <row r="17" spans="1:13" x14ac:dyDescent="0.2">
      <c r="A17" s="3">
        <v>11</v>
      </c>
      <c r="B17" s="4" t="s">
        <v>10</v>
      </c>
      <c r="C17" s="5" t="s">
        <v>843</v>
      </c>
      <c r="D17" s="5" t="s">
        <v>844</v>
      </c>
      <c r="E17" s="6" t="s">
        <v>13</v>
      </c>
      <c r="F17" s="5" t="s">
        <v>14</v>
      </c>
      <c r="G17" s="7"/>
      <c r="H17" s="7"/>
      <c r="I17" s="7"/>
      <c r="J17" s="7"/>
      <c r="K17" s="7"/>
      <c r="L17" s="7">
        <v>80</v>
      </c>
    </row>
    <row r="18" spans="1:13" x14ac:dyDescent="0.2">
      <c r="A18" s="3">
        <v>12</v>
      </c>
      <c r="B18" s="4" t="s">
        <v>10</v>
      </c>
      <c r="C18" s="5" t="s">
        <v>845</v>
      </c>
      <c r="D18" s="5" t="s">
        <v>846</v>
      </c>
      <c r="E18" s="6" t="s">
        <v>13</v>
      </c>
      <c r="F18" s="5" t="s">
        <v>14</v>
      </c>
      <c r="G18" s="7"/>
      <c r="H18" s="7"/>
      <c r="I18" s="7"/>
      <c r="J18" s="7"/>
      <c r="K18" s="7"/>
      <c r="L18" s="7">
        <v>2808.38</v>
      </c>
    </row>
    <row r="19" spans="1:13" x14ac:dyDescent="0.2">
      <c r="A19" s="3">
        <v>13</v>
      </c>
      <c r="B19" s="4" t="s">
        <v>10</v>
      </c>
      <c r="C19" s="5" t="s">
        <v>847</v>
      </c>
      <c r="D19" s="5" t="s">
        <v>848</v>
      </c>
      <c r="E19" s="6" t="s">
        <v>13</v>
      </c>
      <c r="F19" s="5" t="s">
        <v>14</v>
      </c>
      <c r="G19" s="7"/>
      <c r="H19" s="7"/>
      <c r="I19" s="7"/>
      <c r="J19" s="7"/>
      <c r="K19" s="7"/>
      <c r="L19" s="7">
        <v>345.39</v>
      </c>
    </row>
    <row r="20" spans="1:13" x14ac:dyDescent="0.2">
      <c r="A20" s="3">
        <v>14</v>
      </c>
      <c r="B20" s="4" t="s">
        <v>10</v>
      </c>
      <c r="C20" s="5" t="s">
        <v>849</v>
      </c>
      <c r="D20" s="5" t="s">
        <v>850</v>
      </c>
      <c r="E20" s="6" t="s">
        <v>13</v>
      </c>
      <c r="F20" s="5" t="s">
        <v>14</v>
      </c>
      <c r="G20" s="7">
        <v>14814.3</v>
      </c>
      <c r="H20" s="7"/>
      <c r="I20" s="7"/>
      <c r="J20" s="7"/>
      <c r="K20" s="7"/>
      <c r="L20" s="7">
        <f>G20*1.03</f>
        <v>15258.728999999999</v>
      </c>
      <c r="M20" t="s">
        <v>1298</v>
      </c>
    </row>
    <row r="21" spans="1:13" x14ac:dyDescent="0.2">
      <c r="A21" s="3">
        <v>15</v>
      </c>
      <c r="B21" s="4" t="s">
        <v>10</v>
      </c>
      <c r="C21" s="5" t="s">
        <v>851</v>
      </c>
      <c r="D21" s="5" t="s">
        <v>852</v>
      </c>
      <c r="E21" s="6" t="s">
        <v>13</v>
      </c>
      <c r="F21" s="5" t="s">
        <v>14</v>
      </c>
      <c r="G21" s="7"/>
      <c r="H21" s="7"/>
      <c r="I21" s="7"/>
      <c r="J21" s="7"/>
      <c r="K21" s="7"/>
      <c r="L21" s="7">
        <v>0</v>
      </c>
    </row>
    <row r="22" spans="1:13" x14ac:dyDescent="0.2">
      <c r="A22" s="3">
        <v>16</v>
      </c>
      <c r="B22" s="4" t="s">
        <v>10</v>
      </c>
      <c r="C22" s="5" t="s">
        <v>853</v>
      </c>
      <c r="D22" s="5" t="s">
        <v>854</v>
      </c>
      <c r="E22" s="6" t="s">
        <v>13</v>
      </c>
      <c r="F22" s="5" t="s">
        <v>14</v>
      </c>
      <c r="G22" s="7"/>
      <c r="H22" s="7"/>
      <c r="I22" s="7"/>
      <c r="J22" s="7"/>
      <c r="K22" s="7"/>
      <c r="L22" s="7">
        <f>G22*1.03</f>
        <v>0</v>
      </c>
      <c r="M22" t="s">
        <v>1298</v>
      </c>
    </row>
    <row r="23" spans="1:13" x14ac:dyDescent="0.2">
      <c r="A23" s="3">
        <v>17</v>
      </c>
      <c r="B23" s="4" t="s">
        <v>10</v>
      </c>
      <c r="C23" s="5" t="s">
        <v>855</v>
      </c>
      <c r="D23" s="5" t="s">
        <v>856</v>
      </c>
      <c r="E23" s="6" t="s">
        <v>13</v>
      </c>
      <c r="F23" s="5" t="s">
        <v>14</v>
      </c>
      <c r="G23" s="7"/>
      <c r="H23" s="7"/>
      <c r="I23" s="7"/>
      <c r="J23" s="7"/>
      <c r="K23" s="7"/>
      <c r="L23" s="7">
        <v>0</v>
      </c>
    </row>
    <row r="24" spans="1:13" x14ac:dyDescent="0.2">
      <c r="A24" s="3">
        <v>18</v>
      </c>
      <c r="B24" s="4" t="s">
        <v>10</v>
      </c>
      <c r="C24" s="5" t="s">
        <v>857</v>
      </c>
      <c r="D24" s="5" t="s">
        <v>858</v>
      </c>
      <c r="E24" s="6" t="s">
        <v>13</v>
      </c>
      <c r="F24" s="5" t="s">
        <v>14</v>
      </c>
      <c r="G24" s="7"/>
      <c r="H24" s="7"/>
      <c r="I24" s="7"/>
      <c r="J24" s="7"/>
      <c r="K24" s="7"/>
      <c r="L24" s="7">
        <v>0</v>
      </c>
    </row>
    <row r="25" spans="1:13" x14ac:dyDescent="0.2">
      <c r="A25" s="3">
        <v>19</v>
      </c>
      <c r="B25" s="4" t="s">
        <v>10</v>
      </c>
      <c r="C25" s="5" t="s">
        <v>859</v>
      </c>
      <c r="D25" s="5" t="s">
        <v>860</v>
      </c>
      <c r="E25" s="6" t="s">
        <v>13</v>
      </c>
      <c r="F25" s="5" t="s">
        <v>14</v>
      </c>
      <c r="G25" s="7"/>
      <c r="H25" s="7"/>
      <c r="I25" s="7"/>
      <c r="J25" s="7"/>
      <c r="K25" s="7"/>
      <c r="L25" s="7">
        <v>0</v>
      </c>
    </row>
    <row r="26" spans="1:13" x14ac:dyDescent="0.2">
      <c r="A26" s="3">
        <v>20</v>
      </c>
      <c r="B26" s="4" t="s">
        <v>10</v>
      </c>
      <c r="C26" s="5" t="s">
        <v>861</v>
      </c>
      <c r="D26" s="5" t="s">
        <v>862</v>
      </c>
      <c r="E26" s="6" t="s">
        <v>13</v>
      </c>
      <c r="F26" s="5" t="s">
        <v>14</v>
      </c>
      <c r="G26" s="7"/>
      <c r="H26" s="7"/>
      <c r="I26" s="7"/>
      <c r="J26" s="7"/>
      <c r="K26" s="7"/>
      <c r="L26" s="7">
        <v>156</v>
      </c>
    </row>
    <row r="27" spans="1:13" x14ac:dyDescent="0.2">
      <c r="A27" s="3">
        <v>21</v>
      </c>
      <c r="B27" s="4" t="s">
        <v>10</v>
      </c>
      <c r="C27" s="5" t="s">
        <v>863</v>
      </c>
      <c r="D27" s="5" t="s">
        <v>864</v>
      </c>
      <c r="E27" s="6" t="s">
        <v>13</v>
      </c>
      <c r="F27" s="5" t="s">
        <v>14</v>
      </c>
      <c r="G27" s="7">
        <v>14131.06</v>
      </c>
      <c r="H27" s="7"/>
      <c r="I27" s="7"/>
      <c r="J27" s="7"/>
      <c r="K27" s="7"/>
      <c r="L27" s="7">
        <v>16719.5</v>
      </c>
    </row>
    <row r="28" spans="1:13" x14ac:dyDescent="0.2">
      <c r="A28" s="3">
        <v>22</v>
      </c>
      <c r="B28" s="4" t="s">
        <v>10</v>
      </c>
      <c r="C28" s="5" t="s">
        <v>865</v>
      </c>
      <c r="D28" s="5" t="s">
        <v>866</v>
      </c>
      <c r="E28" s="6" t="s">
        <v>13</v>
      </c>
      <c r="F28" s="5" t="s">
        <v>14</v>
      </c>
      <c r="G28" s="8"/>
      <c r="H28" s="7"/>
      <c r="I28" s="7"/>
      <c r="J28" s="7"/>
      <c r="K28" s="7"/>
      <c r="L28" s="8">
        <v>0</v>
      </c>
    </row>
    <row r="29" spans="1:13" x14ac:dyDescent="0.2">
      <c r="A29" s="3">
        <v>24</v>
      </c>
      <c r="B29" s="4" t="s">
        <v>10</v>
      </c>
      <c r="C29" s="5" t="s">
        <v>867</v>
      </c>
      <c r="D29" s="5" t="s">
        <v>868</v>
      </c>
      <c r="E29" s="6" t="s">
        <v>13</v>
      </c>
      <c r="F29" s="5" t="s">
        <v>14</v>
      </c>
      <c r="G29" s="7">
        <f>SUM(G11:G28)</f>
        <v>38945.360000000001</v>
      </c>
      <c r="H29" s="7"/>
      <c r="I29" s="7"/>
      <c r="J29" s="7"/>
      <c r="K29" s="7"/>
    </row>
    <row r="30" spans="1:13" x14ac:dyDescent="0.2">
      <c r="A30" s="3">
        <v>25</v>
      </c>
      <c r="B30" s="4"/>
      <c r="C30" s="5" t="s">
        <v>14</v>
      </c>
      <c r="D30" s="5" t="s">
        <v>14</v>
      </c>
      <c r="E30" s="6" t="s">
        <v>13</v>
      </c>
      <c r="F30" s="5" t="s">
        <v>14</v>
      </c>
      <c r="G30" s="7"/>
      <c r="H30" s="7"/>
      <c r="I30" s="7"/>
      <c r="J30" s="7"/>
      <c r="K30" s="7"/>
    </row>
    <row r="31" spans="1:13" x14ac:dyDescent="0.2">
      <c r="A31" s="3">
        <v>26</v>
      </c>
      <c r="B31" s="4" t="s">
        <v>10</v>
      </c>
      <c r="C31" s="5" t="s">
        <v>869</v>
      </c>
      <c r="D31" s="5" t="s">
        <v>870</v>
      </c>
      <c r="E31" s="6" t="s">
        <v>13</v>
      </c>
      <c r="F31" s="5" t="s">
        <v>14</v>
      </c>
      <c r="G31" s="8">
        <v>0</v>
      </c>
      <c r="H31" s="7"/>
      <c r="I31" s="7"/>
      <c r="J31" s="7"/>
      <c r="K31" s="7"/>
    </row>
    <row r="32" spans="1:13" x14ac:dyDescent="0.2">
      <c r="A32" s="3">
        <v>28</v>
      </c>
      <c r="B32" s="4" t="s">
        <v>10</v>
      </c>
      <c r="C32" s="5" t="s">
        <v>871</v>
      </c>
      <c r="D32" s="5" t="s">
        <v>872</v>
      </c>
      <c r="E32" s="6" t="s">
        <v>13</v>
      </c>
      <c r="F32" s="5" t="s">
        <v>14</v>
      </c>
      <c r="G32" s="8">
        <v>0</v>
      </c>
      <c r="H32" s="7"/>
      <c r="I32" s="7"/>
      <c r="J32" s="7"/>
      <c r="K32" s="7"/>
    </row>
    <row r="33" spans="1:12" ht="16" thickBot="1" x14ac:dyDescent="0.25">
      <c r="A33" s="3">
        <v>30</v>
      </c>
      <c r="B33" s="4" t="s">
        <v>10</v>
      </c>
      <c r="C33" s="5" t="s">
        <v>873</v>
      </c>
      <c r="D33" s="5" t="s">
        <v>874</v>
      </c>
      <c r="E33" s="6" t="s">
        <v>13</v>
      </c>
      <c r="F33" s="5" t="s">
        <v>14</v>
      </c>
      <c r="G33" s="9">
        <f>G9-G29</f>
        <v>-38945.360000000001</v>
      </c>
      <c r="H33" s="7"/>
      <c r="I33" s="7"/>
      <c r="J33" s="7"/>
      <c r="K33" s="7"/>
      <c r="L33">
        <f>-SUM(L10:L32)</f>
        <v>-38518.649000000005</v>
      </c>
    </row>
    <row r="34" spans="1:12" ht="16" thickTop="1" x14ac:dyDescent="0.2">
      <c r="A34" s="3">
        <v>32</v>
      </c>
      <c r="B34" s="4"/>
      <c r="C34" s="5" t="s">
        <v>14</v>
      </c>
      <c r="D34" s="5" t="s">
        <v>14</v>
      </c>
      <c r="E34" s="6" t="s">
        <v>13</v>
      </c>
      <c r="F34" s="5" t="s">
        <v>14</v>
      </c>
      <c r="G34" s="7"/>
      <c r="H34" s="7"/>
      <c r="I34" s="7"/>
      <c r="J34" s="7"/>
      <c r="K34" s="7"/>
    </row>
    <row r="35" spans="1:12" x14ac:dyDescent="0.2">
      <c r="A35" s="3"/>
      <c r="B35" s="4"/>
      <c r="C35" s="5"/>
      <c r="D35" s="5"/>
      <c r="E35" s="6"/>
      <c r="F35" s="5"/>
      <c r="G35" s="7"/>
      <c r="H35" s="7"/>
      <c r="I35" s="7"/>
      <c r="J35" s="7"/>
      <c r="K35" s="7"/>
    </row>
    <row r="36" spans="1:12" x14ac:dyDescent="0.2">
      <c r="A36" s="3"/>
      <c r="B36" s="4"/>
      <c r="C36" s="5"/>
      <c r="D36" s="5"/>
      <c r="E36" s="6"/>
      <c r="F36" s="5"/>
      <c r="G36" s="7"/>
      <c r="H36" s="7"/>
      <c r="I36" s="7"/>
      <c r="J36" s="7"/>
      <c r="K36" s="7"/>
    </row>
    <row r="37" spans="1:12" x14ac:dyDescent="0.2">
      <c r="A37" s="3"/>
      <c r="B37" s="4"/>
      <c r="C37" s="5"/>
      <c r="D37" s="5"/>
      <c r="E37" s="6"/>
      <c r="F37" s="5"/>
      <c r="G37" s="7"/>
      <c r="H37" s="7"/>
      <c r="I37" s="7"/>
      <c r="J37" s="7"/>
      <c r="K37" s="7"/>
    </row>
    <row r="38" spans="1:12" x14ac:dyDescent="0.2">
      <c r="A38" s="3"/>
      <c r="B38" s="4"/>
      <c r="C38" s="5"/>
      <c r="D38" s="5"/>
      <c r="E38" s="6"/>
      <c r="F38" s="5"/>
      <c r="G38" s="7"/>
      <c r="H38" s="7"/>
      <c r="I38" s="7"/>
      <c r="J38" s="7"/>
      <c r="K38" s="7"/>
    </row>
    <row r="39" spans="1:12" x14ac:dyDescent="0.2">
      <c r="A39" s="3"/>
      <c r="B39" s="4"/>
      <c r="C39" s="5"/>
      <c r="D39" s="5"/>
      <c r="E39" s="6"/>
      <c r="F39" s="5"/>
      <c r="G39" s="7"/>
      <c r="H39" s="7"/>
      <c r="I39" s="7"/>
      <c r="J39" s="7"/>
      <c r="K39" s="7"/>
    </row>
    <row r="40" spans="1:12" x14ac:dyDescent="0.2">
      <c r="A40" s="3"/>
      <c r="B40" s="4"/>
      <c r="C40" s="5"/>
      <c r="D40" s="5"/>
      <c r="E40" s="6"/>
      <c r="F40" s="5"/>
      <c r="G40" s="7"/>
      <c r="H40" s="7"/>
      <c r="I40" s="7"/>
      <c r="J40" s="7"/>
      <c r="K40" s="7"/>
    </row>
    <row r="41" spans="1:12" x14ac:dyDescent="0.2">
      <c r="A41" s="3"/>
      <c r="B41" s="4"/>
      <c r="C41" s="5"/>
      <c r="D41" s="5"/>
      <c r="E41" s="6"/>
      <c r="F41" s="5"/>
      <c r="G41" s="7"/>
      <c r="H41" s="7"/>
      <c r="I41" s="7"/>
      <c r="J41" s="7"/>
      <c r="K41" s="7"/>
    </row>
    <row r="42" spans="1:12" x14ac:dyDescent="0.2">
      <c r="A42" s="3"/>
      <c r="B42" s="4"/>
      <c r="C42" s="5"/>
      <c r="D42" s="5"/>
      <c r="E42" s="6"/>
      <c r="F42" s="5"/>
      <c r="G42" s="7"/>
      <c r="H42" s="7"/>
      <c r="I42" s="7"/>
      <c r="J42" s="7"/>
      <c r="K42" s="7"/>
    </row>
    <row r="43" spans="1:12" x14ac:dyDescent="0.2">
      <c r="A43" s="3"/>
      <c r="B43" s="4"/>
      <c r="C43" s="5"/>
      <c r="D43" s="5"/>
      <c r="E43" s="6"/>
      <c r="F43" s="5"/>
      <c r="G43" s="7"/>
      <c r="H43" s="7"/>
      <c r="I43" s="7"/>
      <c r="J43" s="7"/>
      <c r="K43" s="7"/>
    </row>
    <row r="44" spans="1:12" x14ac:dyDescent="0.2">
      <c r="A44" s="3"/>
      <c r="B44" s="4"/>
      <c r="C44" s="5"/>
      <c r="D44" s="5"/>
      <c r="E44" s="6"/>
      <c r="F44" s="5"/>
      <c r="G44" s="7"/>
      <c r="H44" s="7"/>
      <c r="I44" s="7"/>
      <c r="J44" s="7"/>
      <c r="K44" s="7"/>
    </row>
    <row r="45" spans="1:12" x14ac:dyDescent="0.2">
      <c r="A45" s="3"/>
      <c r="B45" s="4"/>
      <c r="C45" s="5"/>
      <c r="D45" s="5"/>
      <c r="E45" s="6"/>
      <c r="F45" s="5"/>
      <c r="G45" s="7"/>
      <c r="H45" s="7"/>
      <c r="I45" s="7"/>
      <c r="J45" s="7"/>
      <c r="K45" s="7"/>
    </row>
    <row r="46" spans="1:12" x14ac:dyDescent="0.2">
      <c r="A46" s="3"/>
      <c r="B46" s="4"/>
      <c r="C46" s="5"/>
      <c r="D46" s="5"/>
      <c r="E46" s="6"/>
      <c r="F46" s="5"/>
      <c r="G46" s="7"/>
      <c r="H46" s="7"/>
      <c r="I46" s="7"/>
      <c r="J46" s="7"/>
      <c r="K46" s="7"/>
    </row>
    <row r="47" spans="1:12" x14ac:dyDescent="0.2">
      <c r="A47" s="3"/>
      <c r="B47" s="4"/>
      <c r="C47" s="5"/>
      <c r="D47" s="5"/>
      <c r="E47" s="6"/>
      <c r="F47" s="5"/>
      <c r="G47" s="7"/>
      <c r="H47" s="7"/>
      <c r="I47" s="7"/>
      <c r="J47" s="7"/>
      <c r="K47" s="7"/>
    </row>
    <row r="48" spans="1:12" x14ac:dyDescent="0.2">
      <c r="A48" s="3"/>
      <c r="B48" s="4"/>
      <c r="C48" s="5"/>
      <c r="D48" s="5"/>
      <c r="E48" s="6"/>
      <c r="F48" s="5"/>
      <c r="G48" s="7"/>
      <c r="H48" s="7"/>
      <c r="I48" s="7"/>
      <c r="J48" s="7"/>
      <c r="K48" s="7"/>
    </row>
    <row r="49" spans="1:11" x14ac:dyDescent="0.2">
      <c r="A49" s="3"/>
      <c r="B49" s="4"/>
      <c r="C49" s="5"/>
      <c r="D49" s="5"/>
      <c r="E49" s="6"/>
      <c r="F49" s="5"/>
      <c r="G49" s="7"/>
      <c r="H49" s="7"/>
      <c r="I49" s="7"/>
      <c r="J49" s="7"/>
      <c r="K49" s="7"/>
    </row>
    <row r="50" spans="1:11" x14ac:dyDescent="0.2">
      <c r="A50" s="3"/>
      <c r="B50" s="4"/>
      <c r="C50" s="5"/>
      <c r="D50" s="5"/>
      <c r="E50" s="6"/>
      <c r="F50" s="5"/>
      <c r="G50" s="7"/>
      <c r="H50" s="7"/>
      <c r="I50" s="7"/>
      <c r="J50" s="7"/>
      <c r="K50" s="7"/>
    </row>
    <row r="51" spans="1:11" x14ac:dyDescent="0.2">
      <c r="A51" s="3"/>
      <c r="B51" s="4"/>
      <c r="C51" s="5"/>
      <c r="D51" s="5"/>
      <c r="E51" s="6"/>
      <c r="F51" s="5"/>
      <c r="G51" s="7"/>
      <c r="H51" s="7"/>
      <c r="I51" s="7"/>
      <c r="J51" s="7"/>
      <c r="K51" s="7"/>
    </row>
    <row r="52" spans="1:11" x14ac:dyDescent="0.2">
      <c r="A52" s="3"/>
      <c r="B52" s="4"/>
      <c r="C52" s="5"/>
      <c r="D52" s="5"/>
      <c r="E52" s="6"/>
      <c r="F52" s="5"/>
      <c r="G52" s="7"/>
      <c r="H52" s="7"/>
      <c r="I52" s="7"/>
      <c r="J52" s="7"/>
      <c r="K52" s="7"/>
    </row>
    <row r="53" spans="1:11" x14ac:dyDescent="0.2">
      <c r="A53" s="3"/>
      <c r="B53" s="4"/>
      <c r="C53" s="5"/>
      <c r="D53" s="5"/>
      <c r="E53" s="6"/>
      <c r="F53" s="5"/>
      <c r="G53" s="7"/>
      <c r="H53" s="7"/>
      <c r="I53" s="7"/>
      <c r="J53" s="7"/>
      <c r="K53" s="7"/>
    </row>
    <row r="54" spans="1:11" x14ac:dyDescent="0.2">
      <c r="A54" s="3"/>
      <c r="B54" s="4"/>
      <c r="C54" s="5"/>
      <c r="D54" s="5"/>
      <c r="E54" s="6"/>
      <c r="F54" s="5"/>
      <c r="G54" s="7"/>
      <c r="H54" s="7"/>
      <c r="I54" s="7"/>
      <c r="J54" s="7"/>
      <c r="K54" s="7"/>
    </row>
    <row r="55" spans="1:11" x14ac:dyDescent="0.2">
      <c r="A55" s="3"/>
      <c r="B55" s="4"/>
      <c r="C55" s="5"/>
      <c r="D55" s="5"/>
      <c r="E55" s="6"/>
      <c r="F55" s="5"/>
      <c r="G55" s="7"/>
      <c r="H55" s="7"/>
      <c r="I55" s="7"/>
      <c r="J55" s="7"/>
      <c r="K55" s="7"/>
    </row>
    <row r="56" spans="1:11" x14ac:dyDescent="0.2">
      <c r="A56" s="3"/>
      <c r="B56" s="4"/>
      <c r="C56" s="5"/>
      <c r="D56" s="5"/>
      <c r="E56" s="6"/>
      <c r="F56" s="5"/>
      <c r="G56" s="7"/>
      <c r="H56" s="7"/>
      <c r="I56" s="7"/>
      <c r="J56" s="7"/>
      <c r="K56" s="7"/>
    </row>
    <row r="57" spans="1:11" x14ac:dyDescent="0.2">
      <c r="A57" s="3"/>
      <c r="B57" s="4"/>
      <c r="C57" s="5"/>
      <c r="D57" s="5"/>
      <c r="E57" s="6"/>
      <c r="F57" s="5"/>
      <c r="G57" s="7"/>
      <c r="H57" s="7"/>
      <c r="I57" s="7"/>
      <c r="J57" s="7"/>
      <c r="K57" s="7"/>
    </row>
    <row r="58" spans="1:11" x14ac:dyDescent="0.2">
      <c r="A58" s="3"/>
      <c r="B58" s="4"/>
      <c r="C58" s="5"/>
      <c r="D58" s="5"/>
      <c r="E58" s="6"/>
      <c r="F58" s="5"/>
      <c r="G58" s="7"/>
      <c r="H58" s="7"/>
      <c r="I58" s="7"/>
      <c r="J58" s="7"/>
      <c r="K58" s="7"/>
    </row>
    <row r="59" spans="1:11" x14ac:dyDescent="0.2">
      <c r="A59" s="3"/>
      <c r="B59" s="4"/>
      <c r="C59" s="5"/>
      <c r="D59" s="5"/>
      <c r="E59" s="6"/>
      <c r="F59" s="5"/>
      <c r="G59" s="7"/>
      <c r="H59" s="7"/>
      <c r="I59" s="7"/>
      <c r="J59" s="7"/>
      <c r="K59" s="7"/>
    </row>
    <row r="60" spans="1:11" x14ac:dyDescent="0.2">
      <c r="A60" s="3"/>
      <c r="B60" s="4"/>
      <c r="C60" s="5"/>
      <c r="D60" s="5"/>
      <c r="E60" s="6"/>
      <c r="F60" s="5"/>
      <c r="G60" s="7"/>
      <c r="H60" s="7"/>
      <c r="I60" s="7"/>
      <c r="J60" s="7"/>
      <c r="K60" s="7"/>
    </row>
    <row r="61" spans="1:11" x14ac:dyDescent="0.2">
      <c r="A61" s="3"/>
      <c r="B61" s="4"/>
      <c r="C61" s="5"/>
      <c r="D61" s="5"/>
      <c r="E61" s="6"/>
      <c r="F61" s="5"/>
      <c r="G61" s="7"/>
      <c r="H61" s="7"/>
      <c r="I61" s="7"/>
      <c r="J61" s="7"/>
      <c r="K61" s="7"/>
    </row>
    <row r="62" spans="1:11" x14ac:dyDescent="0.2">
      <c r="A62" s="3"/>
      <c r="B62" s="4"/>
      <c r="C62" s="5"/>
      <c r="D62" s="5"/>
      <c r="E62" s="6"/>
      <c r="F62" s="5"/>
      <c r="G62" s="7"/>
      <c r="H62" s="7"/>
      <c r="I62" s="7"/>
      <c r="J62" s="7"/>
      <c r="K62" s="7"/>
    </row>
    <row r="63" spans="1:11" x14ac:dyDescent="0.2">
      <c r="A63" s="3"/>
      <c r="B63" s="4"/>
      <c r="C63" s="5"/>
      <c r="D63" s="5"/>
      <c r="E63" s="6"/>
      <c r="F63" s="5"/>
      <c r="G63" s="7"/>
      <c r="H63" s="7"/>
      <c r="I63" s="7"/>
      <c r="J63" s="7"/>
      <c r="K63" s="7"/>
    </row>
    <row r="64" spans="1:11" x14ac:dyDescent="0.2">
      <c r="A64" s="3"/>
      <c r="B64" s="4"/>
      <c r="C64" s="5"/>
      <c r="D64" s="5"/>
      <c r="E64" s="6"/>
      <c r="F64" s="5"/>
      <c r="G64" s="7"/>
      <c r="H64" s="7"/>
      <c r="I64" s="7"/>
      <c r="J64" s="7"/>
      <c r="K64" s="7"/>
    </row>
    <row r="65" spans="1:11" x14ac:dyDescent="0.2">
      <c r="A65" s="3"/>
      <c r="B65" s="4"/>
      <c r="C65" s="5"/>
      <c r="D65" s="5"/>
      <c r="E65" s="6"/>
      <c r="F65" s="5"/>
      <c r="G65" s="7"/>
      <c r="H65" s="7"/>
      <c r="I65" s="7"/>
      <c r="J65" s="7"/>
      <c r="K65" s="7"/>
    </row>
    <row r="66" spans="1:11" x14ac:dyDescent="0.2">
      <c r="A66" s="3"/>
      <c r="B66" s="4"/>
      <c r="C66" s="5"/>
      <c r="D66" s="5"/>
      <c r="E66" s="6"/>
      <c r="F66" s="5"/>
      <c r="G66" s="7"/>
      <c r="H66" s="7"/>
      <c r="I66" s="7"/>
      <c r="J66" s="7"/>
      <c r="K66" s="7"/>
    </row>
  </sheetData>
  <mergeCells count="3">
    <mergeCell ref="A1:K1"/>
    <mergeCell ref="A3:K3"/>
    <mergeCell ref="A5:K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92489-29BC-4E82-A333-05AE03DA577A}">
  <dimension ref="A1:L55"/>
  <sheetViews>
    <sheetView workbookViewId="0">
      <selection activeCell="P26" sqref="P26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3.1640625" bestFit="1" customWidth="1"/>
    <col min="4" max="4" width="29" bestFit="1" customWidth="1"/>
    <col min="5" max="6" width="2.83203125" bestFit="1" customWidth="1"/>
    <col min="7" max="7" width="19.1640625" bestFit="1" customWidth="1"/>
    <col min="8" max="11" width="1" bestFit="1" customWidth="1"/>
    <col min="12" max="12" width="10.83203125" hidden="1" customWidth="1"/>
    <col min="13" max="14" width="0" hidden="1" customWidth="1"/>
  </cols>
  <sheetData>
    <row r="1" spans="1:12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2" ht="18" x14ac:dyDescent="0.2">
      <c r="A3" s="35" t="s">
        <v>794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2" ht="16" x14ac:dyDescent="0.2">
      <c r="A5" s="36" t="s">
        <v>795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2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1362</v>
      </c>
      <c r="H7" s="1" t="s">
        <v>9</v>
      </c>
      <c r="I7" s="1" t="s">
        <v>9</v>
      </c>
      <c r="J7" s="1" t="s">
        <v>9</v>
      </c>
      <c r="K7" s="1" t="s">
        <v>9</v>
      </c>
    </row>
    <row r="8" spans="1:12" x14ac:dyDescent="0.2">
      <c r="A8" s="3">
        <v>1</v>
      </c>
      <c r="B8" s="4" t="s">
        <v>10</v>
      </c>
      <c r="C8" s="5" t="s">
        <v>796</v>
      </c>
      <c r="D8" s="5" t="s">
        <v>112</v>
      </c>
      <c r="E8" s="6" t="s">
        <v>13</v>
      </c>
      <c r="F8" s="5" t="s">
        <v>14</v>
      </c>
      <c r="G8" s="8">
        <v>0</v>
      </c>
      <c r="H8" s="7"/>
      <c r="I8" s="7"/>
      <c r="J8" s="7"/>
      <c r="K8" s="7"/>
    </row>
    <row r="9" spans="1:12" x14ac:dyDescent="0.2">
      <c r="A9" s="3">
        <v>3</v>
      </c>
      <c r="B9" s="4" t="s">
        <v>10</v>
      </c>
      <c r="C9" s="5" t="s">
        <v>797</v>
      </c>
      <c r="D9" s="5" t="s">
        <v>113</v>
      </c>
      <c r="E9" s="6" t="s">
        <v>13</v>
      </c>
      <c r="F9" s="5" t="s">
        <v>14</v>
      </c>
      <c r="G9" s="7">
        <v>0</v>
      </c>
      <c r="H9" s="7"/>
      <c r="I9" s="7"/>
      <c r="J9" s="7"/>
      <c r="K9" s="7"/>
    </row>
    <row r="10" spans="1:12" x14ac:dyDescent="0.2">
      <c r="A10" s="3">
        <v>4</v>
      </c>
      <c r="B10" s="4"/>
      <c r="C10" s="5" t="s">
        <v>14</v>
      </c>
      <c r="D10" s="5" t="s">
        <v>14</v>
      </c>
      <c r="E10" s="6" t="s">
        <v>13</v>
      </c>
      <c r="F10" s="5" t="s">
        <v>14</v>
      </c>
      <c r="G10" s="7"/>
      <c r="H10" s="7"/>
      <c r="I10" s="7"/>
      <c r="J10" s="7"/>
      <c r="K10" s="7"/>
    </row>
    <row r="11" spans="1:12" x14ac:dyDescent="0.2">
      <c r="A11" s="3">
        <v>5</v>
      </c>
      <c r="B11" s="4" t="s">
        <v>10</v>
      </c>
      <c r="C11" s="5" t="s">
        <v>798</v>
      </c>
      <c r="D11" s="5" t="s">
        <v>12</v>
      </c>
      <c r="E11" s="6" t="s">
        <v>13</v>
      </c>
      <c r="F11" s="5" t="s">
        <v>14</v>
      </c>
      <c r="G11" s="7"/>
      <c r="H11" s="7"/>
      <c r="I11" s="7"/>
      <c r="J11" s="7"/>
      <c r="K11" s="7"/>
      <c r="L11" s="7">
        <v>52.39</v>
      </c>
    </row>
    <row r="12" spans="1:12" x14ac:dyDescent="0.2">
      <c r="A12" s="3">
        <v>6</v>
      </c>
      <c r="B12" s="4" t="s">
        <v>10</v>
      </c>
      <c r="C12" s="5" t="s">
        <v>799</v>
      </c>
      <c r="D12" s="5" t="s">
        <v>800</v>
      </c>
      <c r="E12" s="6" t="s">
        <v>13</v>
      </c>
      <c r="F12" s="5" t="s">
        <v>14</v>
      </c>
      <c r="G12" s="7">
        <v>0</v>
      </c>
      <c r="H12" s="7"/>
      <c r="I12" s="7"/>
      <c r="J12" s="7"/>
      <c r="K12" s="7"/>
      <c r="L12" s="7">
        <v>0</v>
      </c>
    </row>
    <row r="13" spans="1:12" x14ac:dyDescent="0.2">
      <c r="A13" s="3">
        <v>7</v>
      </c>
      <c r="B13" s="4" t="s">
        <v>10</v>
      </c>
      <c r="C13" s="5" t="s">
        <v>801</v>
      </c>
      <c r="D13" s="5" t="s">
        <v>18</v>
      </c>
      <c r="E13" s="6" t="s">
        <v>13</v>
      </c>
      <c r="F13" s="5" t="s">
        <v>14</v>
      </c>
      <c r="G13" s="7">
        <v>0</v>
      </c>
      <c r="H13" s="7"/>
      <c r="I13" s="7"/>
      <c r="J13" s="7"/>
      <c r="K13" s="7"/>
      <c r="L13" s="7">
        <v>0</v>
      </c>
    </row>
    <row r="14" spans="1:12" x14ac:dyDescent="0.2">
      <c r="A14" s="3">
        <v>8</v>
      </c>
      <c r="B14" s="4" t="s">
        <v>10</v>
      </c>
      <c r="C14" s="5" t="s">
        <v>802</v>
      </c>
      <c r="D14" s="5" t="s">
        <v>20</v>
      </c>
      <c r="E14" s="6" t="s">
        <v>13</v>
      </c>
      <c r="F14" s="5" t="s">
        <v>14</v>
      </c>
      <c r="G14" s="7">
        <v>0</v>
      </c>
      <c r="H14" s="7"/>
      <c r="I14" s="7"/>
      <c r="J14" s="7"/>
      <c r="K14" s="7"/>
      <c r="L14" s="7">
        <v>0</v>
      </c>
    </row>
    <row r="15" spans="1:12" x14ac:dyDescent="0.2">
      <c r="A15" s="3">
        <v>9</v>
      </c>
      <c r="B15" s="4" t="s">
        <v>10</v>
      </c>
      <c r="C15" s="5" t="s">
        <v>803</v>
      </c>
      <c r="D15" s="5" t="s">
        <v>22</v>
      </c>
      <c r="E15" s="6" t="s">
        <v>13</v>
      </c>
      <c r="F15" s="5" t="s">
        <v>14</v>
      </c>
      <c r="G15" s="7">
        <v>0</v>
      </c>
      <c r="H15" s="7"/>
      <c r="I15" s="7"/>
      <c r="J15" s="7"/>
      <c r="K15" s="7"/>
      <c r="L15" s="7">
        <v>0</v>
      </c>
    </row>
    <row r="16" spans="1:12" x14ac:dyDescent="0.2">
      <c r="A16" s="3">
        <v>10</v>
      </c>
      <c r="B16" s="4" t="s">
        <v>10</v>
      </c>
      <c r="C16" s="5" t="s">
        <v>804</v>
      </c>
      <c r="D16" s="5" t="s">
        <v>805</v>
      </c>
      <c r="E16" s="6" t="s">
        <v>13</v>
      </c>
      <c r="F16" s="5" t="s">
        <v>14</v>
      </c>
      <c r="G16" s="7">
        <v>4000</v>
      </c>
      <c r="H16" s="7"/>
      <c r="I16" s="7"/>
      <c r="J16" s="7"/>
      <c r="K16" s="7"/>
      <c r="L16" s="7">
        <v>0</v>
      </c>
    </row>
    <row r="17" spans="1:12" x14ac:dyDescent="0.2">
      <c r="A17" s="3">
        <v>11</v>
      </c>
      <c r="B17" s="4" t="s">
        <v>10</v>
      </c>
      <c r="C17" s="5" t="s">
        <v>806</v>
      </c>
      <c r="D17" s="5" t="s">
        <v>807</v>
      </c>
      <c r="E17" s="6" t="s">
        <v>13</v>
      </c>
      <c r="F17" s="5" t="s">
        <v>14</v>
      </c>
      <c r="G17" s="7">
        <v>0</v>
      </c>
      <c r="H17" s="7"/>
      <c r="I17" s="7"/>
      <c r="J17" s="7"/>
      <c r="K17" s="7"/>
      <c r="L17" s="7">
        <v>0</v>
      </c>
    </row>
    <row r="18" spans="1:12" x14ac:dyDescent="0.2">
      <c r="A18" s="3">
        <v>12</v>
      </c>
      <c r="B18" s="4" t="s">
        <v>10</v>
      </c>
      <c r="C18" s="5" t="s">
        <v>808</v>
      </c>
      <c r="D18" s="5" t="s">
        <v>40</v>
      </c>
      <c r="E18" s="6" t="s">
        <v>13</v>
      </c>
      <c r="F18" s="5" t="s">
        <v>14</v>
      </c>
      <c r="G18" s="7">
        <v>20000</v>
      </c>
      <c r="H18" s="7"/>
      <c r="I18" s="7"/>
      <c r="J18" s="7"/>
      <c r="K18" s="7"/>
      <c r="L18" s="7">
        <v>1553.75</v>
      </c>
    </row>
    <row r="19" spans="1:12" x14ac:dyDescent="0.2">
      <c r="A19" s="3">
        <v>13</v>
      </c>
      <c r="B19" s="4" t="s">
        <v>10</v>
      </c>
      <c r="C19" s="5" t="s">
        <v>809</v>
      </c>
      <c r="D19" s="5" t="s">
        <v>810</v>
      </c>
      <c r="E19" s="6" t="s">
        <v>13</v>
      </c>
      <c r="F19" s="5" t="s">
        <v>14</v>
      </c>
      <c r="G19" s="7">
        <v>0</v>
      </c>
      <c r="H19" s="7"/>
      <c r="I19" s="7"/>
      <c r="J19" s="7"/>
      <c r="K19" s="7"/>
      <c r="L19" s="7">
        <v>70.36</v>
      </c>
    </row>
    <row r="20" spans="1:12" x14ac:dyDescent="0.2">
      <c r="A20" s="3">
        <v>14</v>
      </c>
      <c r="B20" s="4" t="s">
        <v>10</v>
      </c>
      <c r="C20" s="5" t="s">
        <v>811</v>
      </c>
      <c r="D20" s="5" t="s">
        <v>812</v>
      </c>
      <c r="E20" s="6" t="s">
        <v>13</v>
      </c>
      <c r="F20" s="5" t="s">
        <v>14</v>
      </c>
      <c r="G20" s="7">
        <v>750</v>
      </c>
      <c r="H20" s="7"/>
      <c r="I20" s="7"/>
      <c r="J20" s="7"/>
      <c r="K20" s="7"/>
      <c r="L20" s="7">
        <v>413.25</v>
      </c>
    </row>
    <row r="21" spans="1:12" x14ac:dyDescent="0.2">
      <c r="A21" s="3">
        <v>15</v>
      </c>
      <c r="B21" s="4" t="s">
        <v>10</v>
      </c>
      <c r="C21" s="5" t="s">
        <v>813</v>
      </c>
      <c r="D21" s="5" t="s">
        <v>56</v>
      </c>
      <c r="E21" s="6" t="s">
        <v>13</v>
      </c>
      <c r="F21" s="5" t="s">
        <v>14</v>
      </c>
      <c r="G21" s="7">
        <v>300</v>
      </c>
      <c r="H21" s="7"/>
      <c r="I21" s="7"/>
      <c r="J21" s="7"/>
      <c r="K21" s="7"/>
      <c r="L21" s="7">
        <v>696</v>
      </c>
    </row>
    <row r="22" spans="1:12" x14ac:dyDescent="0.2">
      <c r="A22" s="3">
        <v>16</v>
      </c>
      <c r="B22" s="4" t="s">
        <v>10</v>
      </c>
      <c r="C22" s="5" t="s">
        <v>814</v>
      </c>
      <c r="D22" s="5" t="s">
        <v>58</v>
      </c>
      <c r="E22" s="6" t="s">
        <v>13</v>
      </c>
      <c r="F22" s="5" t="s">
        <v>14</v>
      </c>
      <c r="G22" s="7"/>
      <c r="H22" s="7"/>
      <c r="I22" s="7"/>
      <c r="J22" s="7"/>
      <c r="K22" s="7"/>
      <c r="L22" s="7">
        <v>0</v>
      </c>
    </row>
    <row r="23" spans="1:12" x14ac:dyDescent="0.2">
      <c r="A23" s="3">
        <v>17</v>
      </c>
      <c r="B23" s="4" t="s">
        <v>10</v>
      </c>
      <c r="C23" s="5" t="s">
        <v>815</v>
      </c>
      <c r="D23" s="5" t="s">
        <v>816</v>
      </c>
      <c r="E23" s="6" t="s">
        <v>13</v>
      </c>
      <c r="F23" s="5" t="s">
        <v>14</v>
      </c>
      <c r="G23" s="7">
        <v>6000</v>
      </c>
      <c r="H23" s="7"/>
      <c r="I23" s="7"/>
      <c r="J23" s="7"/>
      <c r="K23" s="7"/>
      <c r="L23" s="7">
        <v>6176.75</v>
      </c>
    </row>
    <row r="24" spans="1:12" x14ac:dyDescent="0.2">
      <c r="A24" s="3">
        <v>18</v>
      </c>
      <c r="B24" s="4" t="s">
        <v>10</v>
      </c>
      <c r="C24" s="5" t="s">
        <v>817</v>
      </c>
      <c r="D24" s="5" t="s">
        <v>83</v>
      </c>
      <c r="E24" s="6" t="s">
        <v>13</v>
      </c>
      <c r="F24" s="5" t="s">
        <v>14</v>
      </c>
      <c r="G24" s="7"/>
      <c r="H24" s="7"/>
      <c r="I24" s="7"/>
      <c r="J24" s="7"/>
      <c r="K24" s="7"/>
      <c r="L24" s="7">
        <v>14.83</v>
      </c>
    </row>
    <row r="25" spans="1:12" x14ac:dyDescent="0.2">
      <c r="A25" s="3">
        <v>19</v>
      </c>
      <c r="B25" s="4" t="s">
        <v>10</v>
      </c>
      <c r="C25" s="5" t="s">
        <v>818</v>
      </c>
      <c r="D25" s="5" t="s">
        <v>26</v>
      </c>
      <c r="E25" s="6" t="s">
        <v>13</v>
      </c>
      <c r="F25" s="5" t="s">
        <v>14</v>
      </c>
      <c r="G25" s="7"/>
      <c r="H25" s="7"/>
      <c r="I25" s="7"/>
      <c r="J25" s="7"/>
      <c r="K25" s="7"/>
      <c r="L25" s="7">
        <v>0</v>
      </c>
    </row>
    <row r="26" spans="1:12" x14ac:dyDescent="0.2">
      <c r="A26" s="3">
        <v>20</v>
      </c>
      <c r="B26" s="4" t="s">
        <v>10</v>
      </c>
      <c r="C26" s="5" t="s">
        <v>819</v>
      </c>
      <c r="D26" s="5" t="s">
        <v>820</v>
      </c>
      <c r="E26" s="6" t="s">
        <v>13</v>
      </c>
      <c r="F26" s="5" t="s">
        <v>14</v>
      </c>
      <c r="G26" s="7"/>
      <c r="H26" s="7"/>
      <c r="I26" s="7"/>
      <c r="J26" s="7"/>
      <c r="K26" s="7"/>
      <c r="L26" s="7">
        <v>0</v>
      </c>
    </row>
    <row r="27" spans="1:12" x14ac:dyDescent="0.2">
      <c r="A27" s="3">
        <v>21</v>
      </c>
      <c r="B27" s="4" t="s">
        <v>10</v>
      </c>
      <c r="C27" s="5" t="s">
        <v>821</v>
      </c>
      <c r="D27" s="5" t="s">
        <v>822</v>
      </c>
      <c r="E27" s="6" t="s">
        <v>13</v>
      </c>
      <c r="F27" s="5" t="s">
        <v>14</v>
      </c>
      <c r="G27" s="8"/>
      <c r="H27" s="7"/>
      <c r="I27" s="7"/>
      <c r="J27" s="7"/>
      <c r="K27" s="7"/>
      <c r="L27" s="8">
        <v>3.18</v>
      </c>
    </row>
    <row r="28" spans="1:12" x14ac:dyDescent="0.2">
      <c r="A28" s="3">
        <v>23</v>
      </c>
      <c r="B28" s="4" t="s">
        <v>10</v>
      </c>
      <c r="C28" s="5" t="s">
        <v>823</v>
      </c>
      <c r="D28" s="5" t="s">
        <v>230</v>
      </c>
      <c r="E28" s="6" t="s">
        <v>13</v>
      </c>
      <c r="F28" s="5" t="s">
        <v>14</v>
      </c>
      <c r="G28" s="8">
        <f>SUM(G11:G27)</f>
        <v>31050</v>
      </c>
      <c r="H28" s="7"/>
      <c r="I28" s="7"/>
      <c r="J28" s="7"/>
      <c r="K28" s="7"/>
    </row>
    <row r="29" spans="1:12" ht="16" thickBot="1" x14ac:dyDescent="0.25">
      <c r="A29" s="3">
        <v>25</v>
      </c>
      <c r="B29" s="4" t="s">
        <v>10</v>
      </c>
      <c r="C29" s="5" t="s">
        <v>824</v>
      </c>
      <c r="D29" s="5" t="s">
        <v>825</v>
      </c>
      <c r="E29" s="6" t="s">
        <v>13</v>
      </c>
      <c r="F29" s="5" t="s">
        <v>14</v>
      </c>
      <c r="G29" s="9">
        <f>G9-G28</f>
        <v>-31050</v>
      </c>
      <c r="H29" s="7"/>
      <c r="I29" s="7"/>
      <c r="J29" s="7"/>
      <c r="K29" s="7"/>
      <c r="L29" s="2">
        <f>-SUM(L11:L28)</f>
        <v>-8980.51</v>
      </c>
    </row>
    <row r="30" spans="1:12" ht="16" thickTop="1" x14ac:dyDescent="0.2">
      <c r="A30" s="3"/>
      <c r="B30" s="4"/>
      <c r="C30" s="5"/>
      <c r="D30" s="5"/>
      <c r="E30" s="6"/>
      <c r="F30" s="5"/>
      <c r="G30" s="7"/>
      <c r="H30" s="7"/>
      <c r="I30" s="7"/>
      <c r="J30" s="7"/>
      <c r="K30" s="7"/>
    </row>
    <row r="31" spans="1:12" x14ac:dyDescent="0.2">
      <c r="A31" s="3"/>
      <c r="B31" s="4"/>
      <c r="C31" s="5"/>
      <c r="D31" s="5"/>
      <c r="E31" s="6"/>
      <c r="F31" s="5"/>
      <c r="G31" s="7"/>
      <c r="H31" s="7"/>
      <c r="I31" s="7"/>
      <c r="J31" s="7"/>
      <c r="K31" s="7"/>
    </row>
    <row r="32" spans="1:12" x14ac:dyDescent="0.2">
      <c r="A32" s="3"/>
      <c r="B32" s="4"/>
      <c r="C32" s="5"/>
      <c r="D32" s="5"/>
      <c r="E32" s="6"/>
      <c r="F32" s="5"/>
      <c r="G32" s="7"/>
      <c r="H32" s="7"/>
      <c r="I32" s="7"/>
      <c r="J32" s="7"/>
      <c r="K32" s="7"/>
    </row>
    <row r="33" spans="1:11" x14ac:dyDescent="0.2">
      <c r="A33" s="3"/>
      <c r="B33" s="4"/>
      <c r="C33" s="5"/>
      <c r="D33" s="5"/>
      <c r="E33" s="6"/>
      <c r="F33" s="5"/>
      <c r="G33" s="7"/>
      <c r="H33" s="7"/>
      <c r="I33" s="7"/>
      <c r="J33" s="7"/>
      <c r="K33" s="7"/>
    </row>
    <row r="34" spans="1:11" x14ac:dyDescent="0.2">
      <c r="A34" s="3"/>
      <c r="B34" s="4"/>
      <c r="C34" s="5"/>
      <c r="D34" s="5"/>
      <c r="E34" s="6"/>
      <c r="F34" s="5"/>
      <c r="G34" s="7"/>
      <c r="H34" s="7"/>
      <c r="I34" s="7"/>
      <c r="J34" s="7"/>
      <c r="K34" s="7"/>
    </row>
    <row r="35" spans="1:11" x14ac:dyDescent="0.2">
      <c r="A35" s="3"/>
      <c r="B35" s="4"/>
      <c r="C35" s="5"/>
      <c r="D35" s="5"/>
      <c r="E35" s="6"/>
      <c r="F35" s="5"/>
      <c r="G35" s="7"/>
      <c r="H35" s="7"/>
      <c r="I35" s="7"/>
      <c r="J35" s="7"/>
      <c r="K35" s="7"/>
    </row>
    <row r="36" spans="1:11" x14ac:dyDescent="0.2">
      <c r="A36" s="3"/>
      <c r="B36" s="4"/>
      <c r="C36" s="5"/>
      <c r="D36" s="5"/>
      <c r="E36" s="6"/>
      <c r="F36" s="5"/>
      <c r="G36" s="7"/>
      <c r="H36" s="7"/>
      <c r="I36" s="7"/>
      <c r="J36" s="7"/>
      <c r="K36" s="7"/>
    </row>
    <row r="37" spans="1:11" x14ac:dyDescent="0.2">
      <c r="A37" s="3"/>
      <c r="B37" s="4"/>
      <c r="C37" s="5"/>
      <c r="D37" s="5"/>
      <c r="E37" s="6"/>
      <c r="F37" s="5"/>
      <c r="G37" s="7"/>
      <c r="H37" s="7"/>
      <c r="I37" s="7"/>
      <c r="J37" s="7"/>
      <c r="K37" s="7"/>
    </row>
    <row r="38" spans="1:11" x14ac:dyDescent="0.2">
      <c r="A38" s="3"/>
      <c r="B38" s="4"/>
      <c r="C38" s="5"/>
      <c r="D38" s="5"/>
      <c r="E38" s="6"/>
      <c r="F38" s="5"/>
      <c r="G38" s="7"/>
      <c r="H38" s="7"/>
      <c r="I38" s="7"/>
      <c r="J38" s="7"/>
      <c r="K38" s="7"/>
    </row>
    <row r="39" spans="1:11" x14ac:dyDescent="0.2">
      <c r="A39" s="3"/>
      <c r="B39" s="4"/>
      <c r="C39" s="5"/>
      <c r="D39" s="5"/>
      <c r="E39" s="6"/>
      <c r="F39" s="5"/>
      <c r="G39" s="7"/>
      <c r="H39" s="7"/>
      <c r="I39" s="7"/>
      <c r="J39" s="7"/>
      <c r="K39" s="7"/>
    </row>
    <row r="40" spans="1:11" x14ac:dyDescent="0.2">
      <c r="A40" s="3"/>
      <c r="B40" s="4"/>
      <c r="C40" s="5"/>
      <c r="D40" s="5"/>
      <c r="E40" s="6"/>
      <c r="F40" s="5"/>
      <c r="G40" s="7"/>
      <c r="H40" s="7"/>
      <c r="I40" s="7"/>
      <c r="J40" s="7"/>
      <c r="K40" s="7"/>
    </row>
    <row r="41" spans="1:11" x14ac:dyDescent="0.2">
      <c r="A41" s="3"/>
      <c r="B41" s="4"/>
      <c r="C41" s="5"/>
      <c r="D41" s="5"/>
      <c r="E41" s="6"/>
      <c r="F41" s="5"/>
      <c r="G41" s="7"/>
      <c r="H41" s="7"/>
      <c r="I41" s="7"/>
      <c r="J41" s="7"/>
      <c r="K41" s="7"/>
    </row>
    <row r="42" spans="1:11" x14ac:dyDescent="0.2">
      <c r="A42" s="3"/>
      <c r="B42" s="4"/>
      <c r="C42" s="5"/>
      <c r="D42" s="5"/>
      <c r="E42" s="6"/>
      <c r="F42" s="5"/>
      <c r="G42" s="7"/>
      <c r="H42" s="7"/>
      <c r="I42" s="7"/>
      <c r="J42" s="7"/>
      <c r="K42" s="7"/>
    </row>
    <row r="43" spans="1:11" x14ac:dyDescent="0.2">
      <c r="A43" s="3"/>
      <c r="B43" s="4"/>
      <c r="C43" s="5"/>
      <c r="D43" s="5"/>
      <c r="E43" s="6"/>
      <c r="F43" s="5"/>
      <c r="G43" s="7"/>
      <c r="H43" s="7"/>
      <c r="I43" s="7"/>
      <c r="J43" s="7"/>
      <c r="K43" s="7"/>
    </row>
    <row r="44" spans="1:11" x14ac:dyDescent="0.2">
      <c r="A44" s="3"/>
      <c r="B44" s="4"/>
      <c r="C44" s="5"/>
      <c r="D44" s="5"/>
      <c r="E44" s="6"/>
      <c r="F44" s="5"/>
      <c r="G44" s="7"/>
      <c r="H44" s="7"/>
      <c r="I44" s="7"/>
      <c r="J44" s="7"/>
      <c r="K44" s="7"/>
    </row>
    <row r="45" spans="1:11" x14ac:dyDescent="0.2">
      <c r="A45" s="3"/>
      <c r="B45" s="4"/>
      <c r="C45" s="5"/>
      <c r="D45" s="5"/>
      <c r="E45" s="6"/>
      <c r="F45" s="5"/>
      <c r="G45" s="7"/>
      <c r="H45" s="7"/>
      <c r="I45" s="7"/>
      <c r="J45" s="7"/>
      <c r="K45" s="7"/>
    </row>
    <row r="46" spans="1:11" x14ac:dyDescent="0.2">
      <c r="A46" s="3"/>
      <c r="B46" s="4"/>
      <c r="C46" s="5"/>
      <c r="D46" s="5"/>
      <c r="E46" s="6"/>
      <c r="F46" s="5"/>
      <c r="G46" s="7"/>
      <c r="H46" s="7"/>
      <c r="I46" s="7"/>
      <c r="J46" s="7"/>
      <c r="K46" s="7"/>
    </row>
    <row r="47" spans="1:11" x14ac:dyDescent="0.2">
      <c r="A47" s="3"/>
      <c r="B47" s="4"/>
      <c r="C47" s="5"/>
      <c r="D47" s="5"/>
      <c r="E47" s="6"/>
      <c r="F47" s="5"/>
      <c r="G47" s="7"/>
      <c r="H47" s="7"/>
      <c r="I47" s="7"/>
      <c r="J47" s="7"/>
      <c r="K47" s="7"/>
    </row>
    <row r="48" spans="1:11" x14ac:dyDescent="0.2">
      <c r="A48" s="3"/>
      <c r="B48" s="4"/>
      <c r="C48" s="5"/>
      <c r="D48" s="5"/>
      <c r="E48" s="6"/>
      <c r="F48" s="5"/>
      <c r="G48" s="7"/>
      <c r="H48" s="7"/>
      <c r="I48" s="7"/>
      <c r="J48" s="7"/>
      <c r="K48" s="7"/>
    </row>
    <row r="49" spans="1:11" x14ac:dyDescent="0.2">
      <c r="A49" s="3"/>
      <c r="B49" s="4"/>
      <c r="C49" s="5"/>
      <c r="D49" s="5"/>
      <c r="E49" s="6"/>
      <c r="F49" s="5"/>
      <c r="G49" s="7"/>
      <c r="H49" s="7"/>
      <c r="I49" s="7"/>
      <c r="J49" s="7"/>
      <c r="K49" s="7"/>
    </row>
    <row r="50" spans="1:11" x14ac:dyDescent="0.2">
      <c r="A50" s="3"/>
      <c r="B50" s="4"/>
      <c r="C50" s="5"/>
      <c r="D50" s="5"/>
      <c r="E50" s="6"/>
      <c r="F50" s="5"/>
      <c r="G50" s="7"/>
      <c r="H50" s="7"/>
      <c r="I50" s="7"/>
      <c r="J50" s="7"/>
      <c r="K50" s="7"/>
    </row>
    <row r="51" spans="1:11" x14ac:dyDescent="0.2">
      <c r="A51" s="3"/>
      <c r="B51" s="4"/>
      <c r="C51" s="5"/>
      <c r="D51" s="5"/>
      <c r="E51" s="6"/>
      <c r="F51" s="5"/>
      <c r="G51" s="7"/>
      <c r="H51" s="7"/>
      <c r="I51" s="7"/>
      <c r="J51" s="7"/>
      <c r="K51" s="7"/>
    </row>
    <row r="52" spans="1:11" x14ac:dyDescent="0.2">
      <c r="A52" s="3"/>
      <c r="B52" s="4"/>
      <c r="C52" s="5"/>
      <c r="D52" s="5"/>
      <c r="E52" s="6"/>
      <c r="F52" s="5"/>
      <c r="G52" s="7"/>
      <c r="H52" s="7"/>
      <c r="I52" s="7"/>
      <c r="J52" s="7"/>
      <c r="K52" s="7"/>
    </row>
    <row r="53" spans="1:11" x14ac:dyDescent="0.2">
      <c r="A53" s="3"/>
      <c r="B53" s="4"/>
      <c r="C53" s="5"/>
      <c r="D53" s="5"/>
      <c r="E53" s="6"/>
      <c r="F53" s="5"/>
      <c r="G53" s="7"/>
      <c r="H53" s="7"/>
      <c r="I53" s="7"/>
      <c r="J53" s="7"/>
      <c r="K53" s="7"/>
    </row>
    <row r="54" spans="1:11" x14ac:dyDescent="0.2">
      <c r="A54" s="3"/>
      <c r="B54" s="4"/>
      <c r="C54" s="5"/>
      <c r="D54" s="5"/>
      <c r="E54" s="6"/>
      <c r="F54" s="5"/>
      <c r="G54" s="7"/>
      <c r="H54" s="7"/>
      <c r="I54" s="7"/>
      <c r="J54" s="7"/>
      <c r="K54" s="7"/>
    </row>
    <row r="55" spans="1:11" x14ac:dyDescent="0.2">
      <c r="A55" s="3"/>
      <c r="B55" s="4"/>
      <c r="C55" s="5"/>
      <c r="D55" s="5"/>
      <c r="E55" s="6"/>
      <c r="F55" s="5"/>
      <c r="G55" s="7"/>
      <c r="H55" s="7"/>
      <c r="I55" s="7"/>
      <c r="J55" s="7"/>
      <c r="K55" s="7"/>
    </row>
  </sheetData>
  <mergeCells count="3">
    <mergeCell ref="A1:K1"/>
    <mergeCell ref="A3:K3"/>
    <mergeCell ref="A5:K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3EBE2-6DC7-46BE-9300-D3C3D59D2180}">
  <dimension ref="A1:M140"/>
  <sheetViews>
    <sheetView workbookViewId="0">
      <selection activeCell="Z29" sqref="Z29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2.83203125" bestFit="1" customWidth="1"/>
    <col min="4" max="4" width="37.33203125" bestFit="1" customWidth="1"/>
    <col min="5" max="6" width="2.83203125" bestFit="1" customWidth="1"/>
    <col min="7" max="7" width="19.1640625" bestFit="1" customWidth="1"/>
    <col min="8" max="11" width="1" bestFit="1" customWidth="1"/>
    <col min="12" max="12" width="19.1640625" hidden="1" customWidth="1"/>
    <col min="13" max="15" width="0" hidden="1" customWidth="1"/>
  </cols>
  <sheetData>
    <row r="1" spans="1:13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3" ht="18" x14ac:dyDescent="0.2">
      <c r="A3" s="35" t="s">
        <v>693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3" ht="16" x14ac:dyDescent="0.2">
      <c r="A5" s="36" t="s">
        <v>694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3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1362</v>
      </c>
      <c r="H7" s="1" t="s">
        <v>9</v>
      </c>
      <c r="I7" s="1" t="s">
        <v>9</v>
      </c>
      <c r="J7" s="1" t="s">
        <v>9</v>
      </c>
      <c r="K7" s="1" t="s">
        <v>9</v>
      </c>
    </row>
    <row r="8" spans="1:13" x14ac:dyDescent="0.2">
      <c r="A8" s="3">
        <v>1</v>
      </c>
      <c r="B8" s="4" t="s">
        <v>10</v>
      </c>
      <c r="C8" s="5" t="s">
        <v>695</v>
      </c>
      <c r="D8" s="5" t="s">
        <v>658</v>
      </c>
      <c r="E8" s="6" t="s">
        <v>13</v>
      </c>
      <c r="F8" s="5" t="s">
        <v>14</v>
      </c>
      <c r="G8" s="7"/>
      <c r="H8" s="7"/>
      <c r="I8" s="7"/>
      <c r="J8" s="7"/>
      <c r="K8" s="7"/>
      <c r="M8" t="s">
        <v>1306</v>
      </c>
    </row>
    <row r="9" spans="1:13" x14ac:dyDescent="0.2">
      <c r="A9" s="3">
        <v>2</v>
      </c>
      <c r="B9" s="4" t="s">
        <v>10</v>
      </c>
      <c r="C9" s="5" t="s">
        <v>696</v>
      </c>
      <c r="D9" s="5" t="s">
        <v>697</v>
      </c>
      <c r="E9" s="6" t="s">
        <v>13</v>
      </c>
      <c r="F9" s="5" t="s">
        <v>14</v>
      </c>
      <c r="G9" s="7">
        <v>26990.523000000001</v>
      </c>
      <c r="H9" s="7"/>
      <c r="I9" s="7"/>
      <c r="J9" s="7"/>
      <c r="K9" s="7"/>
      <c r="L9">
        <f>G9*1.05</f>
        <v>28340.049150000003</v>
      </c>
      <c r="M9" t="s">
        <v>1307</v>
      </c>
    </row>
    <row r="10" spans="1:13" x14ac:dyDescent="0.2">
      <c r="A10" s="3">
        <v>3</v>
      </c>
      <c r="B10" s="4" t="s">
        <v>10</v>
      </c>
      <c r="C10" s="5" t="s">
        <v>698</v>
      </c>
      <c r="D10" s="5" t="s">
        <v>699</v>
      </c>
      <c r="E10" s="6" t="s">
        <v>13</v>
      </c>
      <c r="F10" s="5" t="s">
        <v>14</v>
      </c>
      <c r="G10" s="7">
        <v>400000</v>
      </c>
      <c r="H10" s="7"/>
      <c r="I10" s="7"/>
      <c r="J10" s="7"/>
      <c r="K10" s="7"/>
      <c r="L10">
        <f t="shared" ref="L10:L15" si="0">G10*1.05</f>
        <v>420000</v>
      </c>
      <c r="M10" t="s">
        <v>1307</v>
      </c>
    </row>
    <row r="11" spans="1:13" x14ac:dyDescent="0.2">
      <c r="A11" s="3">
        <v>4</v>
      </c>
      <c r="B11" s="4" t="s">
        <v>10</v>
      </c>
      <c r="C11" s="5" t="s">
        <v>700</v>
      </c>
      <c r="D11" s="5" t="s">
        <v>701</v>
      </c>
      <c r="E11" s="6" t="s">
        <v>13</v>
      </c>
      <c r="F11" s="5" t="s">
        <v>14</v>
      </c>
      <c r="G11" s="7">
        <v>0</v>
      </c>
      <c r="H11" s="7"/>
      <c r="I11" s="7"/>
      <c r="J11" s="7"/>
      <c r="K11" s="7"/>
      <c r="L11">
        <f t="shared" si="0"/>
        <v>0</v>
      </c>
    </row>
    <row r="12" spans="1:13" x14ac:dyDescent="0.2">
      <c r="A12" s="3">
        <v>5</v>
      </c>
      <c r="B12" s="4" t="s">
        <v>10</v>
      </c>
      <c r="C12" s="5" t="s">
        <v>702</v>
      </c>
      <c r="D12" s="5" t="s">
        <v>703</v>
      </c>
      <c r="E12" s="6" t="s">
        <v>13</v>
      </c>
      <c r="F12" s="5" t="s">
        <v>14</v>
      </c>
      <c r="G12" s="7">
        <v>0</v>
      </c>
      <c r="H12" s="7"/>
      <c r="I12" s="7"/>
      <c r="J12" s="7"/>
      <c r="K12" s="7"/>
      <c r="L12">
        <f t="shared" si="0"/>
        <v>0</v>
      </c>
    </row>
    <row r="13" spans="1:13" x14ac:dyDescent="0.2">
      <c r="A13" s="3">
        <v>6</v>
      </c>
      <c r="B13" s="4" t="s">
        <v>10</v>
      </c>
      <c r="C13" s="5" t="s">
        <v>704</v>
      </c>
      <c r="D13" s="5" t="s">
        <v>705</v>
      </c>
      <c r="E13" s="6" t="s">
        <v>13</v>
      </c>
      <c r="F13" s="5" t="s">
        <v>14</v>
      </c>
      <c r="G13" s="7">
        <v>40000</v>
      </c>
      <c r="H13" s="7"/>
      <c r="I13" s="7"/>
      <c r="J13" s="7"/>
      <c r="K13" s="7"/>
      <c r="L13">
        <f t="shared" si="0"/>
        <v>42000</v>
      </c>
      <c r="M13" t="s">
        <v>1307</v>
      </c>
    </row>
    <row r="14" spans="1:13" x14ac:dyDescent="0.2">
      <c r="A14" s="3">
        <v>7</v>
      </c>
      <c r="B14" s="4" t="s">
        <v>10</v>
      </c>
      <c r="C14" s="5" t="s">
        <v>706</v>
      </c>
      <c r="D14" s="5" t="s">
        <v>707</v>
      </c>
      <c r="E14" s="6" t="s">
        <v>13</v>
      </c>
      <c r="F14" s="5" t="s">
        <v>14</v>
      </c>
      <c r="G14" s="7">
        <v>140000</v>
      </c>
      <c r="H14" s="7"/>
      <c r="I14" s="7"/>
      <c r="J14" s="7"/>
      <c r="K14" s="7"/>
      <c r="L14">
        <f t="shared" si="0"/>
        <v>147000</v>
      </c>
      <c r="M14" t="s">
        <v>1307</v>
      </c>
    </row>
    <row r="15" spans="1:13" x14ac:dyDescent="0.2">
      <c r="A15" s="3">
        <v>8</v>
      </c>
      <c r="B15" s="4" t="s">
        <v>10</v>
      </c>
      <c r="C15" s="5" t="s">
        <v>708</v>
      </c>
      <c r="D15" s="5" t="s">
        <v>709</v>
      </c>
      <c r="E15" s="6" t="s">
        <v>13</v>
      </c>
      <c r="F15" s="5" t="s">
        <v>14</v>
      </c>
      <c r="G15" s="7">
        <v>126829.22700000001</v>
      </c>
      <c r="H15" s="7"/>
      <c r="I15" s="7"/>
      <c r="J15" s="7"/>
      <c r="K15" s="7"/>
      <c r="L15">
        <f t="shared" si="0"/>
        <v>133170.68835000001</v>
      </c>
      <c r="M15" t="s">
        <v>1307</v>
      </c>
    </row>
    <row r="16" spans="1:13" x14ac:dyDescent="0.2">
      <c r="A16" s="3">
        <v>9</v>
      </c>
      <c r="B16" s="4" t="s">
        <v>10</v>
      </c>
      <c r="C16" s="5" t="s">
        <v>710</v>
      </c>
      <c r="D16" s="5" t="s">
        <v>711</v>
      </c>
      <c r="E16" s="6" t="s">
        <v>13</v>
      </c>
      <c r="F16" s="5" t="s">
        <v>14</v>
      </c>
      <c r="G16" s="7">
        <v>7561.23</v>
      </c>
      <c r="H16" s="7"/>
      <c r="I16" s="7"/>
      <c r="J16" s="7"/>
      <c r="K16" s="7"/>
      <c r="L16" s="7">
        <v>7561.23</v>
      </c>
    </row>
    <row r="17" spans="1:13" x14ac:dyDescent="0.2">
      <c r="A17" s="3">
        <v>10</v>
      </c>
      <c r="B17" s="4" t="s">
        <v>10</v>
      </c>
      <c r="C17" s="5" t="s">
        <v>712</v>
      </c>
      <c r="D17" s="5" t="s">
        <v>713</v>
      </c>
      <c r="E17" s="6" t="s">
        <v>13</v>
      </c>
      <c r="F17" s="5" t="s">
        <v>14</v>
      </c>
      <c r="G17" s="7">
        <v>956</v>
      </c>
      <c r="H17" s="7"/>
      <c r="I17" s="7"/>
      <c r="J17" s="7"/>
      <c r="K17" s="7"/>
      <c r="L17" s="7">
        <v>956</v>
      </c>
    </row>
    <row r="18" spans="1:13" x14ac:dyDescent="0.2">
      <c r="A18" s="3">
        <v>11</v>
      </c>
      <c r="B18" s="4" t="s">
        <v>10</v>
      </c>
      <c r="C18" s="5" t="s">
        <v>714</v>
      </c>
      <c r="D18" s="5" t="s">
        <v>715</v>
      </c>
      <c r="E18" s="6" t="s">
        <v>13</v>
      </c>
      <c r="F18" s="5" t="s">
        <v>14</v>
      </c>
      <c r="G18" s="7">
        <v>0</v>
      </c>
      <c r="H18" s="7"/>
      <c r="I18" s="7"/>
      <c r="J18" s="7"/>
      <c r="K18" s="7"/>
      <c r="L18" s="7">
        <v>0</v>
      </c>
    </row>
    <row r="19" spans="1:13" x14ac:dyDescent="0.2">
      <c r="A19" s="3">
        <v>12</v>
      </c>
      <c r="B19" s="4" t="s">
        <v>10</v>
      </c>
      <c r="C19" s="5" t="s">
        <v>716</v>
      </c>
      <c r="D19" s="5" t="s">
        <v>717</v>
      </c>
      <c r="E19" s="6" t="s">
        <v>13</v>
      </c>
      <c r="F19" s="5" t="s">
        <v>14</v>
      </c>
      <c r="G19" s="7">
        <v>0</v>
      </c>
      <c r="H19" s="7"/>
      <c r="I19" s="7"/>
      <c r="J19" s="7"/>
      <c r="K19" s="7"/>
      <c r="L19" s="7">
        <v>0</v>
      </c>
    </row>
    <row r="20" spans="1:13" x14ac:dyDescent="0.2">
      <c r="A20" s="3">
        <v>13</v>
      </c>
      <c r="B20" s="4" t="s">
        <v>10</v>
      </c>
      <c r="C20" s="5" t="s">
        <v>718</v>
      </c>
      <c r="D20" s="5" t="s">
        <v>719</v>
      </c>
      <c r="E20" s="6" t="s">
        <v>13</v>
      </c>
      <c r="F20" s="5" t="s">
        <v>14</v>
      </c>
      <c r="G20" s="7">
        <v>0</v>
      </c>
      <c r="H20" s="7"/>
      <c r="I20" s="7"/>
      <c r="J20" s="7"/>
      <c r="K20" s="7"/>
      <c r="L20" s="7">
        <v>0</v>
      </c>
    </row>
    <row r="21" spans="1:13" x14ac:dyDescent="0.2">
      <c r="A21" s="3">
        <v>14</v>
      </c>
      <c r="B21" s="4" t="s">
        <v>10</v>
      </c>
      <c r="C21" s="5" t="s">
        <v>720</v>
      </c>
      <c r="D21" s="5" t="s">
        <v>721</v>
      </c>
      <c r="E21" s="6" t="s">
        <v>13</v>
      </c>
      <c r="F21" s="5" t="s">
        <v>14</v>
      </c>
      <c r="G21" s="7">
        <v>208</v>
      </c>
      <c r="H21" s="7"/>
      <c r="I21" s="7"/>
      <c r="J21" s="7"/>
      <c r="K21" s="7"/>
      <c r="L21" s="7">
        <v>208</v>
      </c>
    </row>
    <row r="22" spans="1:13" x14ac:dyDescent="0.2">
      <c r="A22" s="3">
        <v>15</v>
      </c>
      <c r="B22" s="4" t="s">
        <v>10</v>
      </c>
      <c r="C22" s="5" t="s">
        <v>722</v>
      </c>
      <c r="D22" s="5" t="s">
        <v>723</v>
      </c>
      <c r="E22" s="6" t="s">
        <v>13</v>
      </c>
      <c r="F22" s="5" t="s">
        <v>14</v>
      </c>
      <c r="G22" s="7">
        <v>0</v>
      </c>
      <c r="H22" s="7"/>
      <c r="I22" s="7"/>
      <c r="J22" s="7"/>
      <c r="K22" s="7"/>
      <c r="L22" s="7">
        <v>0</v>
      </c>
    </row>
    <row r="23" spans="1:13" x14ac:dyDescent="0.2">
      <c r="A23" s="3">
        <v>16</v>
      </c>
      <c r="B23" s="4" t="s">
        <v>10</v>
      </c>
      <c r="C23" s="5" t="s">
        <v>724</v>
      </c>
      <c r="D23" s="5" t="s">
        <v>424</v>
      </c>
      <c r="E23" s="6" t="s">
        <v>13</v>
      </c>
      <c r="F23" s="5" t="s">
        <v>14</v>
      </c>
      <c r="G23" s="8">
        <v>1320</v>
      </c>
      <c r="H23" s="7"/>
      <c r="I23" s="7"/>
      <c r="J23" s="7"/>
      <c r="K23" s="7"/>
      <c r="L23" s="8">
        <v>1320</v>
      </c>
    </row>
    <row r="24" spans="1:13" x14ac:dyDescent="0.2">
      <c r="A24" s="3">
        <v>18</v>
      </c>
      <c r="B24" s="4" t="s">
        <v>10</v>
      </c>
      <c r="C24" s="5" t="s">
        <v>725</v>
      </c>
      <c r="D24" s="5" t="s">
        <v>113</v>
      </c>
      <c r="E24" s="6" t="s">
        <v>13</v>
      </c>
      <c r="F24" s="5" t="s">
        <v>14</v>
      </c>
      <c r="G24" s="7">
        <f>SUM(G8:G23)</f>
        <v>743864.98</v>
      </c>
      <c r="H24" s="7"/>
      <c r="I24" s="7"/>
      <c r="J24" s="7"/>
      <c r="K24" s="7"/>
      <c r="L24">
        <f>SUM(L8:L23)</f>
        <v>780555.96750000003</v>
      </c>
    </row>
    <row r="25" spans="1:13" x14ac:dyDescent="0.2">
      <c r="A25" s="3">
        <v>19</v>
      </c>
      <c r="B25" s="4"/>
      <c r="C25" s="5" t="s">
        <v>14</v>
      </c>
      <c r="D25" s="5" t="s">
        <v>14</v>
      </c>
      <c r="E25" s="6" t="s">
        <v>13</v>
      </c>
      <c r="F25" s="5" t="s">
        <v>14</v>
      </c>
      <c r="G25" s="7"/>
      <c r="H25" s="7"/>
      <c r="I25" s="7"/>
      <c r="J25" s="7"/>
      <c r="K25" s="7"/>
    </row>
    <row r="26" spans="1:13" x14ac:dyDescent="0.2">
      <c r="A26" s="3">
        <v>20</v>
      </c>
      <c r="B26" s="4" t="s">
        <v>10</v>
      </c>
      <c r="C26" s="5" t="s">
        <v>726</v>
      </c>
      <c r="D26" s="5" t="s">
        <v>727</v>
      </c>
      <c r="E26" s="6" t="s">
        <v>13</v>
      </c>
      <c r="F26" s="5" t="s">
        <v>14</v>
      </c>
      <c r="H26" s="7"/>
      <c r="I26" s="7"/>
      <c r="J26" s="7"/>
      <c r="K26" s="7"/>
    </row>
    <row r="27" spans="1:13" x14ac:dyDescent="0.2">
      <c r="A27" s="3">
        <v>21</v>
      </c>
      <c r="B27" s="4" t="s">
        <v>10</v>
      </c>
      <c r="C27" s="5" t="s">
        <v>728</v>
      </c>
      <c r="D27" s="5" t="s">
        <v>729</v>
      </c>
      <c r="E27" s="6" t="s">
        <v>13</v>
      </c>
      <c r="F27" s="5" t="s">
        <v>14</v>
      </c>
      <c r="G27" s="7">
        <v>493.74072000000001</v>
      </c>
      <c r="H27" s="7"/>
      <c r="I27" s="7"/>
      <c r="J27" s="7"/>
      <c r="K27" s="7"/>
      <c r="L27">
        <f t="shared" ref="L27:L36" si="1">G28*1.023</f>
        <v>20448.684791369997</v>
      </c>
      <c r="M27" t="s">
        <v>1303</v>
      </c>
    </row>
    <row r="28" spans="1:13" x14ac:dyDescent="0.2">
      <c r="A28" s="3">
        <v>22</v>
      </c>
      <c r="B28" s="4" t="s">
        <v>10</v>
      </c>
      <c r="C28" s="5" t="s">
        <v>730</v>
      </c>
      <c r="D28" s="5" t="s">
        <v>731</v>
      </c>
      <c r="E28" s="6" t="s">
        <v>13</v>
      </c>
      <c r="F28" s="5" t="s">
        <v>14</v>
      </c>
      <c r="G28" s="7">
        <v>19988.939189999997</v>
      </c>
      <c r="H28" s="7"/>
      <c r="I28" s="7"/>
      <c r="J28" s="7"/>
      <c r="K28" s="7"/>
      <c r="L28">
        <f t="shared" si="1"/>
        <v>136056.6156113146</v>
      </c>
      <c r="M28" t="s">
        <v>1303</v>
      </c>
    </row>
    <row r="29" spans="1:13" x14ac:dyDescent="0.2">
      <c r="A29" s="3">
        <v>23</v>
      </c>
      <c r="B29" s="4" t="s">
        <v>10</v>
      </c>
      <c r="C29" s="5" t="s">
        <v>732</v>
      </c>
      <c r="D29" s="5" t="s">
        <v>572</v>
      </c>
      <c r="E29" s="6" t="s">
        <v>13</v>
      </c>
      <c r="F29" s="5" t="s">
        <v>14</v>
      </c>
      <c r="G29" s="7">
        <v>132997.66921927137</v>
      </c>
      <c r="H29" s="7"/>
      <c r="I29" s="7"/>
      <c r="J29" s="7"/>
      <c r="K29" s="7"/>
      <c r="L29">
        <f t="shared" si="1"/>
        <v>0</v>
      </c>
      <c r="M29" t="s">
        <v>1303</v>
      </c>
    </row>
    <row r="30" spans="1:13" x14ac:dyDescent="0.2">
      <c r="A30" s="3">
        <v>24</v>
      </c>
      <c r="B30" s="4" t="s">
        <v>10</v>
      </c>
      <c r="C30" s="5" t="s">
        <v>733</v>
      </c>
      <c r="D30" s="5" t="s">
        <v>734</v>
      </c>
      <c r="E30" s="6" t="s">
        <v>13</v>
      </c>
      <c r="F30" s="5" t="s">
        <v>14</v>
      </c>
      <c r="G30" s="7">
        <v>0</v>
      </c>
      <c r="H30" s="7"/>
      <c r="I30" s="7"/>
      <c r="J30" s="7"/>
      <c r="K30" s="7"/>
      <c r="L30">
        <f t="shared" si="1"/>
        <v>0</v>
      </c>
    </row>
    <row r="31" spans="1:13" x14ac:dyDescent="0.2">
      <c r="A31" s="3">
        <v>25</v>
      </c>
      <c r="B31" s="4" t="s">
        <v>10</v>
      </c>
      <c r="C31" s="5" t="s">
        <v>735</v>
      </c>
      <c r="D31" s="5" t="s">
        <v>736</v>
      </c>
      <c r="E31" s="6" t="s">
        <v>13</v>
      </c>
      <c r="F31" s="5" t="s">
        <v>14</v>
      </c>
      <c r="G31" s="7">
        <v>0</v>
      </c>
      <c r="H31" s="7"/>
      <c r="I31" s="7"/>
      <c r="J31" s="7"/>
      <c r="K31" s="7"/>
      <c r="L31">
        <f t="shared" si="1"/>
        <v>4111.7705798399993</v>
      </c>
    </row>
    <row r="32" spans="1:13" x14ac:dyDescent="0.2">
      <c r="A32" s="3">
        <v>26</v>
      </c>
      <c r="B32" s="4" t="s">
        <v>10</v>
      </c>
      <c r="C32" s="5" t="s">
        <v>737</v>
      </c>
      <c r="D32" s="5" t="s">
        <v>738</v>
      </c>
      <c r="E32" s="6" t="s">
        <v>13</v>
      </c>
      <c r="F32" s="5" t="s">
        <v>14</v>
      </c>
      <c r="G32" s="7">
        <v>4019.3260799999998</v>
      </c>
      <c r="H32" s="7"/>
      <c r="I32" s="7"/>
      <c r="J32" s="7"/>
      <c r="K32" s="7"/>
      <c r="L32">
        <f t="shared" si="1"/>
        <v>56090.898535319997</v>
      </c>
      <c r="M32" t="s">
        <v>1303</v>
      </c>
    </row>
    <row r="33" spans="1:13" x14ac:dyDescent="0.2">
      <c r="A33" s="3">
        <v>27</v>
      </c>
      <c r="B33" s="4" t="s">
        <v>10</v>
      </c>
      <c r="C33" s="5" t="s">
        <v>739</v>
      </c>
      <c r="D33" s="5" t="s">
        <v>740</v>
      </c>
      <c r="E33" s="6" t="s">
        <v>13</v>
      </c>
      <c r="F33" s="5" t="s">
        <v>14</v>
      </c>
      <c r="G33" s="7">
        <v>54829.812839999999</v>
      </c>
      <c r="H33" s="7"/>
      <c r="I33" s="7"/>
      <c r="J33" s="7"/>
      <c r="K33" s="7"/>
      <c r="L33">
        <f t="shared" si="1"/>
        <v>37824.948813959993</v>
      </c>
      <c r="M33" t="s">
        <v>1303</v>
      </c>
    </row>
    <row r="34" spans="1:13" x14ac:dyDescent="0.2">
      <c r="A34" s="3">
        <v>28</v>
      </c>
      <c r="B34" s="4" t="s">
        <v>10</v>
      </c>
      <c r="C34" s="5" t="s">
        <v>741</v>
      </c>
      <c r="D34" s="5" t="s">
        <v>742</v>
      </c>
      <c r="E34" s="6" t="s">
        <v>13</v>
      </c>
      <c r="F34" s="5" t="s">
        <v>14</v>
      </c>
      <c r="G34" s="7">
        <v>36974.534519999994</v>
      </c>
      <c r="H34" s="7"/>
      <c r="I34" s="7"/>
      <c r="J34" s="7"/>
      <c r="K34" s="7"/>
      <c r="L34">
        <f t="shared" si="1"/>
        <v>1979.1537836399996</v>
      </c>
      <c r="M34" t="s">
        <v>1303</v>
      </c>
    </row>
    <row r="35" spans="1:13" x14ac:dyDescent="0.2">
      <c r="A35" s="3">
        <v>29</v>
      </c>
      <c r="B35" s="4" t="s">
        <v>10</v>
      </c>
      <c r="C35" s="5" t="s">
        <v>743</v>
      </c>
      <c r="D35" s="5" t="s">
        <v>744</v>
      </c>
      <c r="E35" s="6" t="s">
        <v>13</v>
      </c>
      <c r="F35" s="5" t="s">
        <v>14</v>
      </c>
      <c r="G35" s="7">
        <v>1934.6566799999998</v>
      </c>
      <c r="H35" s="7"/>
      <c r="I35" s="7"/>
      <c r="J35" s="7"/>
      <c r="K35" s="7"/>
      <c r="L35">
        <f t="shared" si="1"/>
        <v>11097.226071359997</v>
      </c>
      <c r="M35" t="s">
        <v>1303</v>
      </c>
    </row>
    <row r="36" spans="1:13" x14ac:dyDescent="0.2">
      <c r="A36" s="3">
        <v>30</v>
      </c>
      <c r="B36" s="4" t="s">
        <v>10</v>
      </c>
      <c r="C36" s="5" t="s">
        <v>745</v>
      </c>
      <c r="D36" s="5" t="s">
        <v>588</v>
      </c>
      <c r="E36" s="6" t="s">
        <v>13</v>
      </c>
      <c r="F36" s="5" t="s">
        <v>14</v>
      </c>
      <c r="G36" s="7">
        <v>10847.728319999998</v>
      </c>
      <c r="H36" s="7"/>
      <c r="I36" s="7"/>
      <c r="J36" s="7"/>
      <c r="K36" s="7"/>
      <c r="L36">
        <f t="shared" si="1"/>
        <v>0</v>
      </c>
      <c r="M36" t="s">
        <v>1303</v>
      </c>
    </row>
    <row r="37" spans="1:13" x14ac:dyDescent="0.2">
      <c r="A37" s="3">
        <v>31</v>
      </c>
      <c r="B37" s="4" t="s">
        <v>10</v>
      </c>
      <c r="C37" s="5" t="s">
        <v>746</v>
      </c>
      <c r="D37" s="5" t="s">
        <v>747</v>
      </c>
      <c r="E37" s="6" t="s">
        <v>13</v>
      </c>
      <c r="F37" s="5" t="s">
        <v>14</v>
      </c>
      <c r="G37" s="7">
        <v>0</v>
      </c>
      <c r="H37" s="7"/>
      <c r="I37" s="7"/>
      <c r="J37" s="7"/>
      <c r="K37" s="7"/>
      <c r="L37" s="7">
        <v>0</v>
      </c>
    </row>
    <row r="38" spans="1:13" x14ac:dyDescent="0.2">
      <c r="A38" s="3">
        <v>32</v>
      </c>
      <c r="B38" s="4" t="s">
        <v>10</v>
      </c>
      <c r="C38" s="5" t="s">
        <v>748</v>
      </c>
      <c r="D38" s="5" t="s">
        <v>749</v>
      </c>
      <c r="E38" s="6" t="s">
        <v>13</v>
      </c>
      <c r="F38" s="5" t="s">
        <v>14</v>
      </c>
      <c r="G38" s="7">
        <v>0</v>
      </c>
      <c r="H38" s="7"/>
      <c r="I38" s="7"/>
      <c r="J38" s="7"/>
      <c r="K38" s="7"/>
      <c r="L38" s="7">
        <v>0</v>
      </c>
    </row>
    <row r="39" spans="1:13" x14ac:dyDescent="0.2">
      <c r="A39" s="3">
        <v>33</v>
      </c>
      <c r="B39" s="4" t="s">
        <v>10</v>
      </c>
      <c r="C39" s="5" t="s">
        <v>750</v>
      </c>
      <c r="D39" s="5" t="s">
        <v>751</v>
      </c>
      <c r="E39" s="6" t="s">
        <v>13</v>
      </c>
      <c r="F39" s="5" t="s">
        <v>14</v>
      </c>
      <c r="G39" s="7">
        <v>0</v>
      </c>
      <c r="H39" s="7"/>
      <c r="I39" s="7"/>
      <c r="J39" s="7"/>
      <c r="K39" s="7"/>
      <c r="L39" s="7">
        <v>0</v>
      </c>
    </row>
    <row r="40" spans="1:13" x14ac:dyDescent="0.2">
      <c r="A40" s="3">
        <v>34</v>
      </c>
      <c r="B40" s="4" t="s">
        <v>10</v>
      </c>
      <c r="C40" s="5" t="s">
        <v>752</v>
      </c>
      <c r="D40" s="5" t="s">
        <v>12</v>
      </c>
      <c r="E40" s="6" t="s">
        <v>13</v>
      </c>
      <c r="F40" s="5" t="s">
        <v>14</v>
      </c>
      <c r="G40" s="7">
        <v>1385.09</v>
      </c>
      <c r="H40" s="7"/>
      <c r="I40" s="7"/>
      <c r="J40" s="7"/>
      <c r="K40" s="7"/>
      <c r="L40" s="7">
        <v>1385.09</v>
      </c>
    </row>
    <row r="41" spans="1:13" x14ac:dyDescent="0.2">
      <c r="A41" s="3">
        <v>35</v>
      </c>
      <c r="B41" s="4" t="s">
        <v>10</v>
      </c>
      <c r="C41" s="5" t="s">
        <v>753</v>
      </c>
      <c r="D41" s="5" t="s">
        <v>592</v>
      </c>
      <c r="E41" s="6" t="s">
        <v>13</v>
      </c>
      <c r="F41" s="5" t="s">
        <v>14</v>
      </c>
      <c r="G41" s="7">
        <v>2791.34</v>
      </c>
      <c r="H41" s="7"/>
      <c r="I41" s="7"/>
      <c r="J41" s="7"/>
      <c r="K41" s="7"/>
      <c r="L41" s="7">
        <v>2791.34</v>
      </c>
    </row>
    <row r="42" spans="1:13" x14ac:dyDescent="0.2">
      <c r="A42" s="3">
        <v>36</v>
      </c>
      <c r="B42" s="4" t="s">
        <v>10</v>
      </c>
      <c r="C42" s="5" t="s">
        <v>754</v>
      </c>
      <c r="D42" s="5" t="s">
        <v>18</v>
      </c>
      <c r="E42" s="6" t="s">
        <v>13</v>
      </c>
      <c r="F42" s="5" t="s">
        <v>14</v>
      </c>
      <c r="G42" s="7">
        <v>0</v>
      </c>
      <c r="H42" s="7"/>
      <c r="I42" s="7"/>
      <c r="J42" s="7"/>
      <c r="K42" s="7"/>
      <c r="L42" s="7">
        <v>0</v>
      </c>
    </row>
    <row r="43" spans="1:13" x14ac:dyDescent="0.2">
      <c r="A43" s="3">
        <v>37</v>
      </c>
      <c r="B43" s="4" t="s">
        <v>10</v>
      </c>
      <c r="C43" s="5" t="s">
        <v>755</v>
      </c>
      <c r="D43" s="5" t="s">
        <v>22</v>
      </c>
      <c r="E43" s="6" t="s">
        <v>13</v>
      </c>
      <c r="F43" s="5" t="s">
        <v>14</v>
      </c>
      <c r="G43" s="7">
        <v>2733.69</v>
      </c>
      <c r="H43" s="7"/>
      <c r="I43" s="7"/>
      <c r="J43" s="7"/>
      <c r="K43" s="7"/>
      <c r="L43" s="7">
        <v>2733.69</v>
      </c>
    </row>
    <row r="44" spans="1:13" x14ac:dyDescent="0.2">
      <c r="A44" s="3">
        <v>38</v>
      </c>
      <c r="B44" s="4" t="s">
        <v>10</v>
      </c>
      <c r="C44" s="5" t="s">
        <v>756</v>
      </c>
      <c r="D44" s="5" t="s">
        <v>24</v>
      </c>
      <c r="E44" s="6" t="s">
        <v>13</v>
      </c>
      <c r="F44" s="5" t="s">
        <v>14</v>
      </c>
      <c r="G44" s="7">
        <v>0</v>
      </c>
      <c r="H44" s="7"/>
      <c r="I44" s="7"/>
      <c r="J44" s="7"/>
      <c r="K44" s="7"/>
      <c r="L44" s="7">
        <v>0</v>
      </c>
    </row>
    <row r="45" spans="1:13" x14ac:dyDescent="0.2">
      <c r="A45" s="3">
        <v>39</v>
      </c>
      <c r="B45" s="4" t="s">
        <v>10</v>
      </c>
      <c r="C45" s="5" t="s">
        <v>757</v>
      </c>
      <c r="D45" s="5" t="s">
        <v>758</v>
      </c>
      <c r="E45" s="6" t="s">
        <v>13</v>
      </c>
      <c r="F45" s="5" t="s">
        <v>14</v>
      </c>
      <c r="G45" s="7">
        <v>8933.74</v>
      </c>
      <c r="H45" s="7"/>
      <c r="I45" s="7"/>
      <c r="J45" s="7"/>
      <c r="K45" s="7"/>
      <c r="L45" s="7">
        <v>8933.74</v>
      </c>
    </row>
    <row r="46" spans="1:13" x14ac:dyDescent="0.2">
      <c r="A46" s="3">
        <v>40</v>
      </c>
      <c r="B46" s="4" t="s">
        <v>10</v>
      </c>
      <c r="C46" s="5" t="s">
        <v>759</v>
      </c>
      <c r="D46" s="5" t="s">
        <v>28</v>
      </c>
      <c r="E46" s="6" t="s">
        <v>13</v>
      </c>
      <c r="F46" s="5" t="s">
        <v>14</v>
      </c>
      <c r="G46" s="7">
        <v>131343</v>
      </c>
      <c r="H46" s="7"/>
      <c r="I46" s="7"/>
      <c r="J46" s="7"/>
      <c r="K46" s="7"/>
      <c r="L46" s="7" t="e">
        <f>#REF!</f>
        <v>#REF!</v>
      </c>
      <c r="M46" t="s">
        <v>1308</v>
      </c>
    </row>
    <row r="47" spans="1:13" x14ac:dyDescent="0.2">
      <c r="A47" s="3">
        <v>41</v>
      </c>
      <c r="B47" s="4" t="s">
        <v>10</v>
      </c>
      <c r="C47" s="5" t="s">
        <v>760</v>
      </c>
      <c r="D47" s="5" t="s">
        <v>30</v>
      </c>
      <c r="E47" s="6" t="s">
        <v>13</v>
      </c>
      <c r="F47" s="5" t="s">
        <v>14</v>
      </c>
      <c r="G47" s="7">
        <v>120000</v>
      </c>
      <c r="H47" s="7"/>
      <c r="I47" s="7"/>
      <c r="J47" s="7"/>
      <c r="K47" s="7"/>
      <c r="L47" s="7">
        <f>G48*1.03</f>
        <v>7081.25</v>
      </c>
      <c r="M47" t="s">
        <v>1298</v>
      </c>
    </row>
    <row r="48" spans="1:13" x14ac:dyDescent="0.2">
      <c r="A48" s="3">
        <v>42</v>
      </c>
      <c r="B48" s="4" t="s">
        <v>10</v>
      </c>
      <c r="C48" s="5" t="s">
        <v>761</v>
      </c>
      <c r="D48" s="5" t="s">
        <v>762</v>
      </c>
      <c r="E48" s="6" t="s">
        <v>13</v>
      </c>
      <c r="F48" s="5" t="s">
        <v>14</v>
      </c>
      <c r="G48" s="7">
        <v>6875</v>
      </c>
      <c r="H48" s="7"/>
      <c r="I48" s="7"/>
      <c r="J48" s="7"/>
      <c r="K48" s="7"/>
      <c r="L48" s="7">
        <v>6875</v>
      </c>
    </row>
    <row r="49" spans="1:12" x14ac:dyDescent="0.2">
      <c r="A49" s="3">
        <v>43</v>
      </c>
      <c r="B49" s="4" t="s">
        <v>10</v>
      </c>
      <c r="C49" s="5" t="s">
        <v>763</v>
      </c>
      <c r="D49" s="5" t="s">
        <v>34</v>
      </c>
      <c r="E49" s="6" t="s">
        <v>13</v>
      </c>
      <c r="F49" s="5" t="s">
        <v>14</v>
      </c>
      <c r="G49" s="7">
        <f>22546.1553907283-5454.13</f>
        <v>17092.0253907283</v>
      </c>
      <c r="H49" s="7"/>
      <c r="I49" s="7"/>
      <c r="J49" s="7"/>
      <c r="K49" s="7"/>
      <c r="L49" s="7" t="e">
        <f>G50/G47*L46</f>
        <v>#REF!</v>
      </c>
    </row>
    <row r="50" spans="1:12" x14ac:dyDescent="0.2">
      <c r="A50" s="3">
        <v>44</v>
      </c>
      <c r="B50" s="4" t="s">
        <v>10</v>
      </c>
      <c r="C50" s="5" t="s">
        <v>764</v>
      </c>
      <c r="D50" s="5" t="s">
        <v>36</v>
      </c>
      <c r="E50" s="6" t="s">
        <v>13</v>
      </c>
      <c r="F50" s="5" t="s">
        <v>14</v>
      </c>
      <c r="G50" s="7">
        <v>20608.207040000001</v>
      </c>
      <c r="H50" s="7"/>
      <c r="I50" s="7"/>
      <c r="J50" s="7"/>
      <c r="K50" s="7"/>
      <c r="L50" s="7">
        <f>G51*1.03</f>
        <v>1128.7357999999999</v>
      </c>
    </row>
    <row r="51" spans="1:12" x14ac:dyDescent="0.2">
      <c r="A51" s="3">
        <v>45</v>
      </c>
      <c r="B51" s="4" t="s">
        <v>10</v>
      </c>
      <c r="C51" s="5" t="s">
        <v>765</v>
      </c>
      <c r="D51" s="5" t="s">
        <v>766</v>
      </c>
      <c r="E51" s="6" t="s">
        <v>13</v>
      </c>
      <c r="F51" s="5" t="s">
        <v>14</v>
      </c>
      <c r="G51" s="7">
        <v>1095.8599999999999</v>
      </c>
      <c r="H51" s="7"/>
      <c r="I51" s="7"/>
      <c r="J51" s="7"/>
      <c r="K51" s="7"/>
      <c r="L51" s="7">
        <v>1095.8599999999999</v>
      </c>
    </row>
    <row r="52" spans="1:12" x14ac:dyDescent="0.2">
      <c r="A52" s="3">
        <v>46</v>
      </c>
      <c r="B52" s="4" t="s">
        <v>10</v>
      </c>
      <c r="C52" s="5" t="s">
        <v>767</v>
      </c>
      <c r="D52" s="5" t="s">
        <v>44</v>
      </c>
      <c r="E52" s="6" t="s">
        <v>13</v>
      </c>
      <c r="F52" s="5" t="s">
        <v>14</v>
      </c>
      <c r="G52" s="7">
        <v>4486.68</v>
      </c>
      <c r="H52" s="7"/>
      <c r="I52" s="7"/>
      <c r="J52" s="7"/>
      <c r="K52" s="7"/>
      <c r="L52" s="7">
        <v>4486.68</v>
      </c>
    </row>
    <row r="53" spans="1:12" x14ac:dyDescent="0.2">
      <c r="A53" s="3">
        <v>47</v>
      </c>
      <c r="B53" s="4" t="s">
        <v>10</v>
      </c>
      <c r="C53" s="5" t="s">
        <v>768</v>
      </c>
      <c r="D53" s="5" t="s">
        <v>769</v>
      </c>
      <c r="E53" s="6" t="s">
        <v>13</v>
      </c>
      <c r="F53" s="5" t="s">
        <v>14</v>
      </c>
      <c r="G53" s="7">
        <v>3711.55</v>
      </c>
      <c r="H53" s="7"/>
      <c r="I53" s="7"/>
      <c r="J53" s="7"/>
      <c r="K53" s="7"/>
      <c r="L53" s="7">
        <v>3711.55</v>
      </c>
    </row>
    <row r="54" spans="1:12" x14ac:dyDescent="0.2">
      <c r="A54" s="3">
        <v>48</v>
      </c>
      <c r="B54" s="4" t="s">
        <v>10</v>
      </c>
      <c r="C54" s="5" t="s">
        <v>770</v>
      </c>
      <c r="D54" s="5" t="s">
        <v>771</v>
      </c>
      <c r="E54" s="6" t="s">
        <v>13</v>
      </c>
      <c r="F54" s="5" t="s">
        <v>14</v>
      </c>
      <c r="G54" s="7">
        <v>0</v>
      </c>
      <c r="H54" s="7"/>
      <c r="I54" s="7"/>
      <c r="J54" s="7"/>
      <c r="K54" s="7"/>
      <c r="L54" s="7">
        <v>0</v>
      </c>
    </row>
    <row r="55" spans="1:12" x14ac:dyDescent="0.2">
      <c r="A55" s="3">
        <v>49</v>
      </c>
      <c r="B55" s="4" t="s">
        <v>10</v>
      </c>
      <c r="C55" s="5" t="s">
        <v>772</v>
      </c>
      <c r="D55" s="5" t="s">
        <v>56</v>
      </c>
      <c r="E55" s="6" t="s">
        <v>13</v>
      </c>
      <c r="F55" s="5" t="s">
        <v>14</v>
      </c>
      <c r="G55" s="7">
        <v>1020</v>
      </c>
      <c r="H55" s="7"/>
      <c r="I55" s="7"/>
      <c r="J55" s="7"/>
      <c r="K55" s="7"/>
      <c r="L55" s="7">
        <v>1020</v>
      </c>
    </row>
    <row r="56" spans="1:12" x14ac:dyDescent="0.2">
      <c r="A56" s="3">
        <v>50</v>
      </c>
      <c r="B56" s="4" t="s">
        <v>10</v>
      </c>
      <c r="C56" s="5" t="s">
        <v>773</v>
      </c>
      <c r="D56" s="5" t="s">
        <v>60</v>
      </c>
      <c r="E56" s="6" t="s">
        <v>13</v>
      </c>
      <c r="F56" s="5" t="s">
        <v>14</v>
      </c>
      <c r="G56" s="7">
        <v>161675.98000000001</v>
      </c>
      <c r="H56" s="7"/>
      <c r="I56" s="7"/>
      <c r="J56" s="7"/>
      <c r="K56" s="7"/>
      <c r="L56" s="7">
        <v>161675.98000000001</v>
      </c>
    </row>
    <row r="57" spans="1:12" x14ac:dyDescent="0.2">
      <c r="A57" s="3">
        <v>51</v>
      </c>
      <c r="B57" s="4" t="s">
        <v>10</v>
      </c>
      <c r="C57" s="5" t="s">
        <v>774</v>
      </c>
      <c r="D57" s="5" t="s">
        <v>392</v>
      </c>
      <c r="E57" s="6" t="s">
        <v>13</v>
      </c>
      <c r="F57" s="5" t="s">
        <v>14</v>
      </c>
      <c r="G57" s="7">
        <v>240</v>
      </c>
      <c r="H57" s="7"/>
      <c r="I57" s="7"/>
      <c r="J57" s="7"/>
      <c r="K57" s="7"/>
      <c r="L57" s="7">
        <v>240</v>
      </c>
    </row>
    <row r="58" spans="1:12" x14ac:dyDescent="0.2">
      <c r="A58" s="3">
        <v>52</v>
      </c>
      <c r="B58" s="4" t="s">
        <v>10</v>
      </c>
      <c r="C58" s="5" t="s">
        <v>775</v>
      </c>
      <c r="D58" s="5" t="s">
        <v>776</v>
      </c>
      <c r="E58" s="6" t="s">
        <v>13</v>
      </c>
      <c r="F58" s="5" t="s">
        <v>14</v>
      </c>
      <c r="G58" s="7">
        <v>16719.18</v>
      </c>
      <c r="H58" s="7"/>
      <c r="I58" s="7"/>
      <c r="J58" s="7"/>
      <c r="K58" s="7"/>
      <c r="L58" s="7">
        <v>16719.18</v>
      </c>
    </row>
    <row r="59" spans="1:12" x14ac:dyDescent="0.2">
      <c r="A59" s="3">
        <v>53</v>
      </c>
      <c r="B59" s="4" t="s">
        <v>10</v>
      </c>
      <c r="C59" s="5" t="s">
        <v>777</v>
      </c>
      <c r="D59" s="5" t="s">
        <v>778</v>
      </c>
      <c r="E59" s="6" t="s">
        <v>13</v>
      </c>
      <c r="F59" s="5" t="s">
        <v>14</v>
      </c>
      <c r="G59" s="7">
        <v>1290.81</v>
      </c>
      <c r="H59" s="7"/>
      <c r="I59" s="7"/>
      <c r="J59" s="7"/>
      <c r="K59" s="7"/>
      <c r="L59" s="7">
        <v>1290.81</v>
      </c>
    </row>
    <row r="60" spans="1:12" x14ac:dyDescent="0.2">
      <c r="A60" s="3">
        <v>54</v>
      </c>
      <c r="B60" s="4" t="s">
        <v>10</v>
      </c>
      <c r="C60" s="5" t="s">
        <v>779</v>
      </c>
      <c r="D60" s="5" t="s">
        <v>780</v>
      </c>
      <c r="E60" s="6" t="s">
        <v>13</v>
      </c>
      <c r="F60" s="5" t="s">
        <v>14</v>
      </c>
      <c r="G60" s="7">
        <v>5148.78</v>
      </c>
      <c r="H60" s="7"/>
      <c r="I60" s="7"/>
      <c r="J60" s="7"/>
      <c r="K60" s="7"/>
      <c r="L60" s="7">
        <v>5148.78</v>
      </c>
    </row>
    <row r="61" spans="1:12" x14ac:dyDescent="0.2">
      <c r="A61" s="3">
        <v>55</v>
      </c>
      <c r="B61" s="4" t="s">
        <v>10</v>
      </c>
      <c r="C61" s="5" t="s">
        <v>781</v>
      </c>
      <c r="D61" s="5" t="s">
        <v>664</v>
      </c>
      <c r="E61" s="6" t="s">
        <v>13</v>
      </c>
      <c r="F61" s="5" t="s">
        <v>14</v>
      </c>
      <c r="G61" s="7">
        <v>14387.64</v>
      </c>
      <c r="H61" s="7"/>
      <c r="I61" s="7"/>
      <c r="J61" s="7"/>
      <c r="K61" s="7"/>
      <c r="L61" s="7">
        <v>14387.64</v>
      </c>
    </row>
    <row r="62" spans="1:12" x14ac:dyDescent="0.2">
      <c r="A62" s="3">
        <v>56</v>
      </c>
      <c r="B62" s="4" t="s">
        <v>10</v>
      </c>
      <c r="C62" s="5" t="s">
        <v>782</v>
      </c>
      <c r="D62" s="5" t="s">
        <v>618</v>
      </c>
      <c r="E62" s="6" t="s">
        <v>13</v>
      </c>
      <c r="F62" s="5" t="s">
        <v>14</v>
      </c>
      <c r="G62" s="7">
        <v>0</v>
      </c>
      <c r="H62" s="7"/>
      <c r="I62" s="7"/>
      <c r="J62" s="7"/>
      <c r="K62" s="7"/>
      <c r="L62" s="7">
        <v>0</v>
      </c>
    </row>
    <row r="63" spans="1:12" x14ac:dyDescent="0.2">
      <c r="A63" s="3">
        <v>57</v>
      </c>
      <c r="B63" s="4" t="s">
        <v>10</v>
      </c>
      <c r="C63" s="5" t="s">
        <v>783</v>
      </c>
      <c r="D63" s="5" t="s">
        <v>26</v>
      </c>
      <c r="E63" s="6" t="s">
        <v>13</v>
      </c>
      <c r="F63" s="5" t="s">
        <v>14</v>
      </c>
      <c r="G63" s="7">
        <v>240</v>
      </c>
      <c r="H63" s="7"/>
      <c r="I63" s="7"/>
      <c r="J63" s="7"/>
      <c r="K63" s="7"/>
      <c r="L63" s="7">
        <v>240</v>
      </c>
    </row>
    <row r="64" spans="1:12" x14ac:dyDescent="0.2">
      <c r="A64" s="3">
        <v>58</v>
      </c>
      <c r="B64" s="4" t="s">
        <v>10</v>
      </c>
      <c r="C64" s="5" t="s">
        <v>784</v>
      </c>
      <c r="D64" s="5" t="s">
        <v>665</v>
      </c>
      <c r="E64" s="6" t="s">
        <v>13</v>
      </c>
      <c r="F64" s="5" t="s">
        <v>14</v>
      </c>
      <c r="G64" s="7">
        <v>0</v>
      </c>
      <c r="H64" s="7"/>
      <c r="I64" s="7"/>
      <c r="J64" s="7"/>
      <c r="K64" s="7"/>
      <c r="L64" s="7">
        <v>-4083.24</v>
      </c>
    </row>
    <row r="65" spans="1:12" x14ac:dyDescent="0.2">
      <c r="A65" s="3">
        <v>59</v>
      </c>
      <c r="B65" s="4" t="s">
        <v>10</v>
      </c>
      <c r="C65" s="5" t="s">
        <v>785</v>
      </c>
      <c r="D65" s="5" t="s">
        <v>83</v>
      </c>
      <c r="E65" s="6" t="s">
        <v>13</v>
      </c>
      <c r="F65" s="5" t="s">
        <v>14</v>
      </c>
      <c r="G65" s="7">
        <v>0</v>
      </c>
      <c r="H65" s="7"/>
      <c r="I65" s="7"/>
      <c r="J65" s="7"/>
      <c r="K65" s="7"/>
      <c r="L65" s="8">
        <v>0</v>
      </c>
    </row>
    <row r="66" spans="1:12" x14ac:dyDescent="0.2">
      <c r="A66" s="3">
        <v>61</v>
      </c>
      <c r="B66" s="4" t="s">
        <v>10</v>
      </c>
      <c r="C66" s="5" t="s">
        <v>786</v>
      </c>
      <c r="D66" s="5" t="s">
        <v>118</v>
      </c>
      <c r="E66" s="6" t="s">
        <v>13</v>
      </c>
      <c r="F66" s="5" t="s">
        <v>14</v>
      </c>
      <c r="G66" s="7">
        <f>SUM(G27:G65)</f>
        <v>783864.97999999986</v>
      </c>
      <c r="H66" s="7"/>
      <c r="I66" s="7"/>
      <c r="J66" s="7"/>
      <c r="K66" s="7"/>
      <c r="L66" t="e">
        <f>SUM(L27:L65)</f>
        <v>#REF!</v>
      </c>
    </row>
    <row r="67" spans="1:12" x14ac:dyDescent="0.2">
      <c r="A67" s="3">
        <v>62</v>
      </c>
      <c r="B67" s="4"/>
      <c r="C67" s="5" t="s">
        <v>14</v>
      </c>
      <c r="D67" s="5" t="s">
        <v>14</v>
      </c>
      <c r="E67" s="6" t="s">
        <v>13</v>
      </c>
      <c r="F67" s="5" t="s">
        <v>14</v>
      </c>
      <c r="G67" s="7"/>
      <c r="H67" s="7"/>
      <c r="I67" s="7"/>
      <c r="J67" s="7"/>
      <c r="K67" s="7"/>
    </row>
    <row r="68" spans="1:12" x14ac:dyDescent="0.2">
      <c r="A68" s="3">
        <v>63</v>
      </c>
      <c r="B68" s="4" t="s">
        <v>10</v>
      </c>
      <c r="C68" s="5" t="s">
        <v>787</v>
      </c>
      <c r="D68" s="5" t="s">
        <v>788</v>
      </c>
      <c r="E68" s="6" t="s">
        <v>13</v>
      </c>
      <c r="F68" s="5" t="s">
        <v>14</v>
      </c>
      <c r="G68" s="7"/>
      <c r="H68" s="7"/>
      <c r="I68" s="7"/>
      <c r="J68" s="7"/>
      <c r="K68" s="7"/>
      <c r="L68" s="7">
        <v>9320.6299999999992</v>
      </c>
    </row>
    <row r="69" spans="1:12" x14ac:dyDescent="0.2">
      <c r="A69" s="3">
        <v>64</v>
      </c>
      <c r="B69" s="4" t="s">
        <v>10</v>
      </c>
      <c r="C69" s="5" t="s">
        <v>789</v>
      </c>
      <c r="D69" s="5" t="s">
        <v>790</v>
      </c>
      <c r="E69" s="6" t="s">
        <v>13</v>
      </c>
      <c r="F69" s="5" t="s">
        <v>14</v>
      </c>
      <c r="G69" s="8"/>
      <c r="H69" s="7"/>
      <c r="I69" s="7"/>
      <c r="J69" s="7"/>
      <c r="K69" s="7"/>
    </row>
    <row r="70" spans="1:12" x14ac:dyDescent="0.2">
      <c r="A70" s="3">
        <v>66</v>
      </c>
      <c r="B70" s="4" t="s">
        <v>10</v>
      </c>
      <c r="C70" s="5" t="s">
        <v>791</v>
      </c>
      <c r="D70" s="5" t="s">
        <v>109</v>
      </c>
      <c r="E70" s="6" t="s">
        <v>13</v>
      </c>
      <c r="F70" s="5" t="s">
        <v>14</v>
      </c>
      <c r="G70" s="8"/>
      <c r="H70" s="7"/>
      <c r="I70" s="7"/>
      <c r="J70" s="7"/>
      <c r="K70" s="7"/>
    </row>
    <row r="71" spans="1:12" ht="16" thickBot="1" x14ac:dyDescent="0.25">
      <c r="A71" s="3">
        <v>68</v>
      </c>
      <c r="B71" s="4" t="s">
        <v>10</v>
      </c>
      <c r="C71" s="5" t="s">
        <v>792</v>
      </c>
      <c r="D71" s="5" t="s">
        <v>793</v>
      </c>
      <c r="E71" s="6" t="s">
        <v>13</v>
      </c>
      <c r="F71" s="5" t="s">
        <v>14</v>
      </c>
      <c r="G71" s="9">
        <f>G24-G66</f>
        <v>-39999.999999999884</v>
      </c>
      <c r="H71" s="7"/>
      <c r="I71" s="7"/>
      <c r="J71" s="7"/>
      <c r="K71" s="7"/>
      <c r="L71" s="20" t="e">
        <f>L24-L66-L68</f>
        <v>#REF!</v>
      </c>
    </row>
    <row r="72" spans="1:12" ht="16" thickTop="1" x14ac:dyDescent="0.2">
      <c r="A72" s="3"/>
      <c r="B72" s="4"/>
      <c r="C72" s="5"/>
      <c r="D72" s="5"/>
      <c r="E72" s="6"/>
      <c r="F72" s="5"/>
      <c r="G72" s="7"/>
      <c r="H72" s="7"/>
      <c r="I72" s="7"/>
      <c r="J72" s="7"/>
      <c r="K72" s="7"/>
    </row>
    <row r="73" spans="1:12" x14ac:dyDescent="0.2">
      <c r="A73" s="3"/>
      <c r="B73" s="4"/>
      <c r="C73" s="5"/>
      <c r="D73" s="5"/>
      <c r="E73" s="6"/>
      <c r="F73" s="5"/>
      <c r="G73" s="7"/>
      <c r="H73" s="7"/>
      <c r="I73" s="7"/>
      <c r="J73" s="7"/>
      <c r="K73" s="7"/>
    </row>
    <row r="74" spans="1:12" x14ac:dyDescent="0.2">
      <c r="A74" s="3"/>
      <c r="B74" s="4"/>
      <c r="C74" s="5"/>
      <c r="D74" s="5"/>
      <c r="E74" s="6"/>
      <c r="F74" s="5"/>
      <c r="G74" s="7"/>
      <c r="H74" s="7"/>
      <c r="I74" s="7"/>
      <c r="J74" s="7"/>
      <c r="K74" s="7"/>
    </row>
    <row r="75" spans="1:12" x14ac:dyDescent="0.2">
      <c r="A75" s="3"/>
      <c r="B75" s="4"/>
      <c r="C75" s="5"/>
      <c r="D75" s="5"/>
      <c r="E75" s="6"/>
      <c r="F75" s="5"/>
      <c r="G75" s="7"/>
      <c r="H75" s="7"/>
      <c r="I75" s="7"/>
      <c r="J75" s="7"/>
      <c r="K75" s="7"/>
    </row>
    <row r="76" spans="1:12" x14ac:dyDescent="0.2">
      <c r="A76" s="3"/>
      <c r="B76" s="4"/>
      <c r="C76" s="5"/>
      <c r="D76" s="5"/>
      <c r="E76" s="6"/>
      <c r="F76" s="5"/>
      <c r="G76" s="7"/>
      <c r="H76" s="7"/>
      <c r="I76" s="7"/>
      <c r="J76" s="7"/>
      <c r="K76" s="7"/>
    </row>
    <row r="77" spans="1:12" x14ac:dyDescent="0.2">
      <c r="A77" s="3"/>
      <c r="B77" s="4"/>
      <c r="C77" s="5"/>
      <c r="D77" s="5"/>
      <c r="E77" s="6"/>
      <c r="F77" s="5"/>
      <c r="G77" s="7"/>
      <c r="H77" s="7"/>
      <c r="I77" s="7"/>
      <c r="J77" s="7"/>
      <c r="K77" s="7"/>
    </row>
    <row r="78" spans="1:12" x14ac:dyDescent="0.2">
      <c r="A78" s="3"/>
      <c r="B78" s="4"/>
      <c r="C78" s="5"/>
      <c r="D78" s="5"/>
      <c r="E78" s="6"/>
      <c r="F78" s="5"/>
      <c r="G78" s="7"/>
      <c r="H78" s="7"/>
      <c r="I78" s="7"/>
      <c r="J78" s="7"/>
      <c r="K78" s="7"/>
    </row>
    <row r="79" spans="1:12" x14ac:dyDescent="0.2">
      <c r="A79" s="3"/>
      <c r="B79" s="4"/>
      <c r="C79" s="5"/>
      <c r="D79" s="5"/>
      <c r="E79" s="6"/>
      <c r="F79" s="5"/>
      <c r="G79" s="7"/>
      <c r="H79" s="7"/>
      <c r="I79" s="7"/>
      <c r="J79" s="7"/>
      <c r="K79" s="7"/>
    </row>
    <row r="80" spans="1:12" x14ac:dyDescent="0.2">
      <c r="A80" s="3"/>
      <c r="B80" s="4"/>
      <c r="C80" s="5"/>
      <c r="D80" s="5"/>
      <c r="E80" s="6"/>
      <c r="F80" s="5"/>
      <c r="G80" s="7"/>
      <c r="H80" s="7"/>
      <c r="I80" s="7"/>
      <c r="J80" s="7"/>
      <c r="K80" s="7"/>
    </row>
    <row r="81" spans="1:11" x14ac:dyDescent="0.2">
      <c r="A81" s="3"/>
      <c r="B81" s="4"/>
      <c r="C81" s="5"/>
      <c r="D81" s="5"/>
      <c r="E81" s="6"/>
      <c r="F81" s="5"/>
      <c r="G81" s="7"/>
      <c r="H81" s="7"/>
      <c r="I81" s="7"/>
      <c r="J81" s="7"/>
      <c r="K81" s="7"/>
    </row>
    <row r="82" spans="1:11" x14ac:dyDescent="0.2">
      <c r="A82" s="3"/>
      <c r="B82" s="4"/>
      <c r="C82" s="5"/>
      <c r="D82" s="5"/>
      <c r="E82" s="6"/>
      <c r="F82" s="5"/>
      <c r="G82" s="7"/>
      <c r="H82" s="7"/>
      <c r="I82" s="7"/>
      <c r="J82" s="7"/>
      <c r="K82" s="7"/>
    </row>
    <row r="83" spans="1:11" x14ac:dyDescent="0.2">
      <c r="A83" s="3"/>
      <c r="B83" s="4"/>
      <c r="C83" s="5"/>
      <c r="D83" s="5"/>
      <c r="E83" s="6"/>
      <c r="F83" s="5"/>
      <c r="G83" s="7"/>
      <c r="H83" s="7"/>
      <c r="I83" s="7"/>
      <c r="J83" s="7"/>
      <c r="K83" s="7"/>
    </row>
    <row r="84" spans="1:11" x14ac:dyDescent="0.2">
      <c r="A84" s="3"/>
      <c r="B84" s="4"/>
      <c r="C84" s="5"/>
      <c r="D84" s="5"/>
      <c r="E84" s="6"/>
      <c r="F84" s="5"/>
      <c r="G84" s="7"/>
      <c r="H84" s="7"/>
      <c r="I84" s="7"/>
      <c r="J84" s="7"/>
      <c r="K84" s="7"/>
    </row>
    <row r="85" spans="1:11" x14ac:dyDescent="0.2">
      <c r="A85" s="3"/>
      <c r="B85" s="4"/>
      <c r="C85" s="5"/>
      <c r="D85" s="5"/>
      <c r="E85" s="6"/>
      <c r="F85" s="5"/>
      <c r="G85" s="7"/>
      <c r="H85" s="7"/>
      <c r="I85" s="7"/>
      <c r="J85" s="7"/>
      <c r="K85" s="7"/>
    </row>
    <row r="86" spans="1:11" x14ac:dyDescent="0.2">
      <c r="A86" s="3"/>
      <c r="B86" s="4"/>
      <c r="C86" s="5"/>
      <c r="D86" s="5"/>
      <c r="E86" s="6"/>
      <c r="F86" s="5"/>
      <c r="G86" s="7"/>
      <c r="H86" s="7"/>
      <c r="I86" s="7"/>
      <c r="J86" s="7"/>
      <c r="K86" s="7"/>
    </row>
    <row r="87" spans="1:11" x14ac:dyDescent="0.2">
      <c r="A87" s="3"/>
      <c r="B87" s="4"/>
      <c r="C87" s="5"/>
      <c r="D87" s="5"/>
      <c r="E87" s="6"/>
      <c r="F87" s="5"/>
      <c r="G87" s="7"/>
      <c r="H87" s="7"/>
      <c r="I87" s="7"/>
      <c r="J87" s="7"/>
      <c r="K87" s="7"/>
    </row>
    <row r="88" spans="1:11" x14ac:dyDescent="0.2">
      <c r="A88" s="3"/>
      <c r="B88" s="4"/>
      <c r="C88" s="5"/>
      <c r="D88" s="5"/>
      <c r="E88" s="6"/>
      <c r="F88" s="5"/>
      <c r="G88" s="7"/>
      <c r="H88" s="7"/>
      <c r="I88" s="7"/>
      <c r="J88" s="7"/>
      <c r="K88" s="7"/>
    </row>
    <row r="89" spans="1:11" x14ac:dyDescent="0.2">
      <c r="A89" s="3"/>
      <c r="B89" s="4"/>
      <c r="C89" s="5"/>
      <c r="D89" s="5"/>
      <c r="E89" s="6"/>
      <c r="F89" s="5"/>
      <c r="G89" s="7"/>
      <c r="H89" s="7"/>
      <c r="I89" s="7"/>
      <c r="J89" s="7"/>
      <c r="K89" s="7"/>
    </row>
    <row r="90" spans="1:11" x14ac:dyDescent="0.2">
      <c r="A90" s="3"/>
      <c r="B90" s="4"/>
      <c r="C90" s="5"/>
      <c r="D90" s="5"/>
      <c r="E90" s="6"/>
      <c r="F90" s="5"/>
      <c r="G90" s="7"/>
      <c r="H90" s="7"/>
      <c r="I90" s="7"/>
      <c r="J90" s="7"/>
      <c r="K90" s="7"/>
    </row>
    <row r="91" spans="1:11" x14ac:dyDescent="0.2">
      <c r="A91" s="3"/>
      <c r="B91" s="4"/>
      <c r="C91" s="5"/>
      <c r="D91" s="5"/>
      <c r="E91" s="6"/>
      <c r="F91" s="5"/>
      <c r="G91" s="7"/>
      <c r="H91" s="7"/>
      <c r="I91" s="7"/>
      <c r="J91" s="7"/>
      <c r="K91" s="7"/>
    </row>
    <row r="92" spans="1:11" x14ac:dyDescent="0.2">
      <c r="A92" s="3"/>
      <c r="B92" s="4"/>
      <c r="C92" s="5"/>
      <c r="D92" s="5"/>
      <c r="E92" s="6"/>
      <c r="F92" s="5"/>
      <c r="G92" s="7"/>
      <c r="H92" s="7"/>
      <c r="I92" s="7"/>
      <c r="J92" s="7"/>
      <c r="K92" s="7"/>
    </row>
    <row r="93" spans="1:11" x14ac:dyDescent="0.2">
      <c r="A93" s="3"/>
      <c r="B93" s="4"/>
      <c r="C93" s="5"/>
      <c r="D93" s="5"/>
      <c r="E93" s="6"/>
      <c r="F93" s="5"/>
      <c r="G93" s="7"/>
      <c r="H93" s="7"/>
      <c r="I93" s="7"/>
      <c r="J93" s="7"/>
      <c r="K93" s="7"/>
    </row>
    <row r="94" spans="1:11" x14ac:dyDescent="0.2">
      <c r="A94" s="3"/>
      <c r="B94" s="4"/>
      <c r="C94" s="5"/>
      <c r="D94" s="5"/>
      <c r="E94" s="6"/>
      <c r="F94" s="5"/>
      <c r="G94" s="7"/>
      <c r="H94" s="7"/>
      <c r="I94" s="7"/>
      <c r="J94" s="7"/>
      <c r="K94" s="7"/>
    </row>
    <row r="95" spans="1:11" x14ac:dyDescent="0.2">
      <c r="A95" s="3"/>
      <c r="B95" s="4"/>
      <c r="C95" s="5"/>
      <c r="D95" s="5"/>
      <c r="E95" s="6"/>
      <c r="F95" s="5"/>
      <c r="G95" s="7"/>
      <c r="H95" s="7"/>
      <c r="I95" s="7"/>
      <c r="J95" s="7"/>
      <c r="K95" s="7"/>
    </row>
    <row r="96" spans="1:11" x14ac:dyDescent="0.2">
      <c r="A96" s="3"/>
      <c r="B96" s="4"/>
      <c r="C96" s="5"/>
      <c r="D96" s="5"/>
      <c r="E96" s="6"/>
      <c r="F96" s="5"/>
      <c r="G96" s="7"/>
      <c r="H96" s="7"/>
      <c r="I96" s="7"/>
      <c r="J96" s="7"/>
      <c r="K96" s="7"/>
    </row>
    <row r="97" spans="1:11" x14ac:dyDescent="0.2">
      <c r="A97" s="3"/>
      <c r="B97" s="4"/>
      <c r="C97" s="5"/>
      <c r="D97" s="5"/>
      <c r="E97" s="6"/>
      <c r="F97" s="5"/>
      <c r="G97" s="7"/>
      <c r="H97" s="7"/>
      <c r="I97" s="7"/>
      <c r="J97" s="7"/>
      <c r="K97" s="7"/>
    </row>
    <row r="98" spans="1:11" x14ac:dyDescent="0.2">
      <c r="A98" s="3"/>
      <c r="B98" s="4"/>
      <c r="C98" s="5"/>
      <c r="D98" s="5"/>
      <c r="E98" s="6"/>
      <c r="F98" s="5"/>
      <c r="G98" s="7"/>
      <c r="H98" s="7"/>
      <c r="I98" s="7"/>
      <c r="J98" s="7"/>
      <c r="K98" s="7"/>
    </row>
    <row r="99" spans="1:11" x14ac:dyDescent="0.2">
      <c r="A99" s="3"/>
      <c r="B99" s="4"/>
      <c r="C99" s="5"/>
      <c r="D99" s="5"/>
      <c r="E99" s="6"/>
      <c r="F99" s="5"/>
      <c r="G99" s="7"/>
      <c r="H99" s="7"/>
      <c r="I99" s="7"/>
      <c r="J99" s="7"/>
      <c r="K99" s="7"/>
    </row>
    <row r="100" spans="1:11" x14ac:dyDescent="0.2">
      <c r="A100" s="3"/>
      <c r="B100" s="4"/>
      <c r="C100" s="5"/>
      <c r="D100" s="5"/>
      <c r="E100" s="6"/>
      <c r="F100" s="5"/>
      <c r="G100" s="7"/>
      <c r="H100" s="7"/>
      <c r="I100" s="7"/>
      <c r="J100" s="7"/>
      <c r="K100" s="7"/>
    </row>
    <row r="101" spans="1:11" x14ac:dyDescent="0.2">
      <c r="A101" s="3"/>
      <c r="B101" s="4"/>
      <c r="C101" s="5"/>
      <c r="D101" s="5"/>
      <c r="E101" s="6"/>
      <c r="F101" s="5"/>
      <c r="G101" s="7"/>
      <c r="H101" s="7"/>
      <c r="I101" s="7"/>
      <c r="J101" s="7"/>
      <c r="K101" s="7"/>
    </row>
    <row r="102" spans="1:11" x14ac:dyDescent="0.2">
      <c r="A102" s="3"/>
      <c r="B102" s="4"/>
      <c r="C102" s="5"/>
      <c r="D102" s="5"/>
      <c r="E102" s="6"/>
      <c r="F102" s="5"/>
      <c r="G102" s="7"/>
      <c r="H102" s="7"/>
      <c r="I102" s="7"/>
      <c r="J102" s="7"/>
      <c r="K102" s="7"/>
    </row>
    <row r="103" spans="1:11" x14ac:dyDescent="0.2">
      <c r="A103" s="3"/>
      <c r="B103" s="4"/>
      <c r="C103" s="5"/>
      <c r="D103" s="5"/>
      <c r="E103" s="6"/>
      <c r="F103" s="5"/>
      <c r="G103" s="7"/>
      <c r="H103" s="7"/>
      <c r="I103" s="7"/>
      <c r="J103" s="7"/>
      <c r="K103" s="7"/>
    </row>
    <row r="104" spans="1:11" x14ac:dyDescent="0.2">
      <c r="A104" s="3"/>
      <c r="B104" s="4"/>
      <c r="C104" s="5"/>
      <c r="D104" s="5"/>
      <c r="E104" s="6"/>
      <c r="F104" s="5"/>
      <c r="G104" s="7"/>
      <c r="H104" s="7"/>
      <c r="I104" s="7"/>
      <c r="J104" s="7"/>
      <c r="K104" s="7"/>
    </row>
    <row r="105" spans="1:11" x14ac:dyDescent="0.2">
      <c r="A105" s="3"/>
      <c r="B105" s="4"/>
      <c r="C105" s="5"/>
      <c r="D105" s="5"/>
      <c r="E105" s="6"/>
      <c r="F105" s="5"/>
      <c r="G105" s="7"/>
      <c r="H105" s="7"/>
      <c r="I105" s="7"/>
      <c r="J105" s="7"/>
      <c r="K105" s="7"/>
    </row>
    <row r="106" spans="1:11" x14ac:dyDescent="0.2">
      <c r="A106" s="3"/>
      <c r="B106" s="4"/>
      <c r="C106" s="5"/>
      <c r="D106" s="5"/>
      <c r="E106" s="6"/>
      <c r="F106" s="5"/>
      <c r="G106" s="7"/>
      <c r="H106" s="7"/>
      <c r="I106" s="7"/>
      <c r="J106" s="7"/>
      <c r="K106" s="7"/>
    </row>
    <row r="107" spans="1:11" x14ac:dyDescent="0.2">
      <c r="A107" s="3"/>
      <c r="B107" s="4"/>
      <c r="C107" s="5"/>
      <c r="D107" s="5"/>
      <c r="E107" s="6"/>
      <c r="F107" s="5"/>
      <c r="G107" s="7"/>
      <c r="H107" s="7"/>
      <c r="I107" s="7"/>
      <c r="J107" s="7"/>
      <c r="K107" s="7"/>
    </row>
    <row r="108" spans="1:11" x14ac:dyDescent="0.2">
      <c r="A108" s="3"/>
      <c r="B108" s="4"/>
      <c r="C108" s="5"/>
      <c r="D108" s="5"/>
      <c r="E108" s="6"/>
      <c r="F108" s="5"/>
      <c r="G108" s="7"/>
      <c r="H108" s="7"/>
      <c r="I108" s="7"/>
      <c r="J108" s="7"/>
      <c r="K108" s="7"/>
    </row>
    <row r="109" spans="1:11" x14ac:dyDescent="0.2">
      <c r="A109" s="3"/>
      <c r="B109" s="4"/>
      <c r="C109" s="5"/>
      <c r="D109" s="5"/>
      <c r="E109" s="6"/>
      <c r="F109" s="5"/>
      <c r="G109" s="7"/>
      <c r="H109" s="7"/>
      <c r="I109" s="7"/>
      <c r="J109" s="7"/>
      <c r="K109" s="7"/>
    </row>
    <row r="110" spans="1:11" x14ac:dyDescent="0.2">
      <c r="A110" s="3"/>
      <c r="B110" s="4"/>
      <c r="C110" s="5"/>
      <c r="D110" s="5"/>
      <c r="E110" s="6"/>
      <c r="F110" s="5"/>
      <c r="G110" s="7"/>
      <c r="H110" s="7"/>
      <c r="I110" s="7"/>
      <c r="J110" s="7"/>
      <c r="K110" s="7"/>
    </row>
    <row r="111" spans="1:11" x14ac:dyDescent="0.2">
      <c r="A111" s="3"/>
      <c r="B111" s="4"/>
      <c r="C111" s="5"/>
      <c r="D111" s="5"/>
      <c r="E111" s="6"/>
      <c r="F111" s="5"/>
      <c r="G111" s="7"/>
      <c r="H111" s="7"/>
      <c r="I111" s="7"/>
      <c r="J111" s="7"/>
      <c r="K111" s="7"/>
    </row>
    <row r="112" spans="1:11" x14ac:dyDescent="0.2">
      <c r="A112" s="3"/>
      <c r="B112" s="4"/>
      <c r="C112" s="5"/>
      <c r="D112" s="5"/>
      <c r="E112" s="6"/>
      <c r="F112" s="5"/>
      <c r="G112" s="7"/>
      <c r="H112" s="7"/>
      <c r="I112" s="7"/>
      <c r="J112" s="7"/>
      <c r="K112" s="7"/>
    </row>
    <row r="113" spans="1:11" x14ac:dyDescent="0.2">
      <c r="A113" s="3"/>
      <c r="B113" s="4"/>
      <c r="C113" s="5"/>
      <c r="D113" s="5"/>
      <c r="E113" s="6"/>
      <c r="F113" s="5"/>
      <c r="G113" s="7"/>
      <c r="H113" s="7"/>
      <c r="I113" s="7"/>
      <c r="J113" s="7"/>
      <c r="K113" s="7"/>
    </row>
    <row r="114" spans="1:11" x14ac:dyDescent="0.2">
      <c r="A114" s="3"/>
      <c r="B114" s="4"/>
      <c r="C114" s="5"/>
      <c r="D114" s="5"/>
      <c r="E114" s="6"/>
      <c r="F114" s="5"/>
      <c r="G114" s="7"/>
      <c r="H114" s="7"/>
      <c r="I114" s="7"/>
      <c r="J114" s="7"/>
      <c r="K114" s="7"/>
    </row>
    <row r="115" spans="1:11" x14ac:dyDescent="0.2">
      <c r="A115" s="3"/>
      <c r="B115" s="4"/>
      <c r="C115" s="5"/>
      <c r="D115" s="5"/>
      <c r="E115" s="6"/>
      <c r="F115" s="5"/>
      <c r="G115" s="7"/>
      <c r="H115" s="7"/>
      <c r="I115" s="7"/>
      <c r="J115" s="7"/>
      <c r="K115" s="7"/>
    </row>
    <row r="116" spans="1:11" x14ac:dyDescent="0.2">
      <c r="A116" s="3"/>
      <c r="B116" s="4"/>
      <c r="C116" s="5"/>
      <c r="D116" s="5"/>
      <c r="E116" s="6"/>
      <c r="F116" s="5"/>
      <c r="G116" s="7"/>
      <c r="H116" s="7"/>
      <c r="I116" s="7"/>
      <c r="J116" s="7"/>
      <c r="K116" s="7"/>
    </row>
    <row r="117" spans="1:11" x14ac:dyDescent="0.2">
      <c r="A117" s="3"/>
      <c r="B117" s="4"/>
      <c r="C117" s="5"/>
      <c r="D117" s="5"/>
      <c r="E117" s="6"/>
      <c r="F117" s="5"/>
      <c r="G117" s="7"/>
      <c r="H117" s="7"/>
      <c r="I117" s="7"/>
      <c r="J117" s="7"/>
      <c r="K117" s="7"/>
    </row>
    <row r="118" spans="1:11" x14ac:dyDescent="0.2">
      <c r="A118" s="3"/>
      <c r="B118" s="4"/>
      <c r="C118" s="5"/>
      <c r="D118" s="5"/>
      <c r="E118" s="6"/>
      <c r="F118" s="5"/>
      <c r="G118" s="7"/>
      <c r="H118" s="7"/>
      <c r="I118" s="7"/>
      <c r="J118" s="7"/>
      <c r="K118" s="7"/>
    </row>
    <row r="119" spans="1:11" x14ac:dyDescent="0.2">
      <c r="A119" s="3"/>
      <c r="B119" s="4"/>
      <c r="C119" s="5"/>
      <c r="D119" s="5"/>
      <c r="E119" s="6"/>
      <c r="F119" s="5"/>
      <c r="G119" s="7"/>
      <c r="H119" s="7"/>
      <c r="I119" s="7"/>
      <c r="J119" s="7"/>
      <c r="K119" s="7"/>
    </row>
    <row r="120" spans="1:11" x14ac:dyDescent="0.2">
      <c r="A120" s="3"/>
      <c r="B120" s="4"/>
      <c r="C120" s="5"/>
      <c r="D120" s="5"/>
      <c r="E120" s="6"/>
      <c r="F120" s="5"/>
      <c r="G120" s="7"/>
      <c r="H120" s="7"/>
      <c r="I120" s="7"/>
      <c r="J120" s="7"/>
      <c r="K120" s="7"/>
    </row>
    <row r="121" spans="1:11" x14ac:dyDescent="0.2">
      <c r="A121" s="3"/>
      <c r="B121" s="4"/>
      <c r="C121" s="5"/>
      <c r="D121" s="5"/>
      <c r="E121" s="6"/>
      <c r="F121" s="5"/>
      <c r="G121" s="7"/>
      <c r="H121" s="7"/>
      <c r="I121" s="7"/>
      <c r="J121" s="7"/>
      <c r="K121" s="7"/>
    </row>
    <row r="122" spans="1:11" x14ac:dyDescent="0.2">
      <c r="A122" s="3"/>
      <c r="B122" s="4"/>
      <c r="C122" s="5"/>
      <c r="D122" s="5"/>
      <c r="E122" s="6"/>
      <c r="F122" s="5"/>
      <c r="G122" s="7"/>
      <c r="H122" s="7"/>
      <c r="I122" s="7"/>
      <c r="J122" s="7"/>
      <c r="K122" s="7"/>
    </row>
    <row r="123" spans="1:11" x14ac:dyDescent="0.2">
      <c r="A123" s="3"/>
      <c r="B123" s="4"/>
      <c r="C123" s="5"/>
      <c r="D123" s="5"/>
      <c r="E123" s="6"/>
      <c r="F123" s="5"/>
      <c r="G123" s="7"/>
      <c r="H123" s="7"/>
      <c r="I123" s="7"/>
      <c r="J123" s="7"/>
      <c r="K123" s="7"/>
    </row>
    <row r="124" spans="1:11" x14ac:dyDescent="0.2">
      <c r="A124" s="3"/>
      <c r="B124" s="4"/>
      <c r="C124" s="5"/>
      <c r="D124" s="5"/>
      <c r="E124" s="6"/>
      <c r="F124" s="5"/>
      <c r="G124" s="7"/>
      <c r="H124" s="7"/>
      <c r="I124" s="7"/>
      <c r="J124" s="7"/>
      <c r="K124" s="7"/>
    </row>
    <row r="125" spans="1:11" x14ac:dyDescent="0.2">
      <c r="A125" s="3"/>
      <c r="B125" s="4"/>
      <c r="C125" s="5"/>
      <c r="D125" s="5"/>
      <c r="E125" s="6"/>
      <c r="F125" s="5"/>
      <c r="G125" s="7"/>
      <c r="H125" s="7"/>
      <c r="I125" s="7"/>
      <c r="J125" s="7"/>
      <c r="K125" s="7"/>
    </row>
    <row r="126" spans="1:11" x14ac:dyDescent="0.2">
      <c r="A126" s="3"/>
      <c r="B126" s="4"/>
      <c r="C126" s="5"/>
      <c r="D126" s="5"/>
      <c r="E126" s="6"/>
      <c r="F126" s="5"/>
      <c r="G126" s="7"/>
      <c r="H126" s="7"/>
      <c r="I126" s="7"/>
      <c r="J126" s="7"/>
      <c r="K126" s="7"/>
    </row>
    <row r="127" spans="1:11" x14ac:dyDescent="0.2">
      <c r="A127" s="3"/>
      <c r="B127" s="4"/>
      <c r="C127" s="5"/>
      <c r="D127" s="5"/>
      <c r="E127" s="6"/>
      <c r="F127" s="5"/>
      <c r="G127" s="7"/>
      <c r="H127" s="7"/>
      <c r="I127" s="7"/>
      <c r="J127" s="7"/>
      <c r="K127" s="7"/>
    </row>
    <row r="128" spans="1:11" x14ac:dyDescent="0.2">
      <c r="A128" s="3"/>
      <c r="B128" s="4"/>
      <c r="C128" s="5"/>
      <c r="D128" s="5"/>
      <c r="E128" s="6"/>
      <c r="F128" s="5"/>
      <c r="G128" s="7"/>
      <c r="H128" s="7"/>
      <c r="I128" s="7"/>
      <c r="J128" s="7"/>
      <c r="K128" s="7"/>
    </row>
    <row r="129" spans="1:11" x14ac:dyDescent="0.2">
      <c r="A129" s="3"/>
      <c r="B129" s="4"/>
      <c r="C129" s="5"/>
      <c r="D129" s="5"/>
      <c r="E129" s="6"/>
      <c r="F129" s="5"/>
      <c r="G129" s="7"/>
      <c r="H129" s="7"/>
      <c r="I129" s="7"/>
      <c r="J129" s="7"/>
      <c r="K129" s="7"/>
    </row>
    <row r="130" spans="1:11" x14ac:dyDescent="0.2">
      <c r="A130" s="3"/>
      <c r="B130" s="4"/>
      <c r="C130" s="5"/>
      <c r="D130" s="5"/>
      <c r="E130" s="6"/>
      <c r="F130" s="5"/>
      <c r="G130" s="7"/>
      <c r="H130" s="7"/>
      <c r="I130" s="7"/>
      <c r="J130" s="7"/>
      <c r="K130" s="7"/>
    </row>
    <row r="131" spans="1:11" x14ac:dyDescent="0.2">
      <c r="A131" s="3"/>
      <c r="B131" s="4"/>
      <c r="C131" s="5"/>
      <c r="D131" s="5"/>
      <c r="E131" s="6"/>
      <c r="F131" s="5"/>
      <c r="G131" s="7"/>
      <c r="H131" s="7"/>
      <c r="I131" s="7"/>
      <c r="J131" s="7"/>
      <c r="K131" s="7"/>
    </row>
    <row r="132" spans="1:11" x14ac:dyDescent="0.2">
      <c r="A132" s="3"/>
      <c r="B132" s="4"/>
      <c r="C132" s="5"/>
      <c r="D132" s="5"/>
      <c r="E132" s="6"/>
      <c r="F132" s="5"/>
      <c r="G132" s="7"/>
      <c r="H132" s="7"/>
      <c r="I132" s="7"/>
      <c r="J132" s="7"/>
      <c r="K132" s="7"/>
    </row>
    <row r="133" spans="1:11" x14ac:dyDescent="0.2">
      <c r="A133" s="3"/>
      <c r="B133" s="4"/>
      <c r="C133" s="5"/>
      <c r="D133" s="5"/>
      <c r="E133" s="6"/>
      <c r="F133" s="5"/>
      <c r="G133" s="7"/>
      <c r="H133" s="7"/>
      <c r="I133" s="7"/>
      <c r="J133" s="7"/>
      <c r="K133" s="7"/>
    </row>
    <row r="134" spans="1:11" x14ac:dyDescent="0.2">
      <c r="A134" s="3"/>
      <c r="B134" s="4"/>
      <c r="C134" s="5"/>
      <c r="D134" s="5"/>
      <c r="E134" s="6"/>
      <c r="F134" s="5"/>
      <c r="G134" s="7"/>
      <c r="H134" s="7"/>
      <c r="I134" s="7"/>
      <c r="J134" s="7"/>
      <c r="K134" s="7"/>
    </row>
    <row r="135" spans="1:11" x14ac:dyDescent="0.2">
      <c r="A135" s="3"/>
      <c r="B135" s="4"/>
      <c r="C135" s="5"/>
      <c r="D135" s="5"/>
      <c r="E135" s="6"/>
      <c r="F135" s="5"/>
      <c r="G135" s="7"/>
      <c r="H135" s="7"/>
      <c r="I135" s="7"/>
      <c r="J135" s="7"/>
      <c r="K135" s="7"/>
    </row>
    <row r="136" spans="1:11" x14ac:dyDescent="0.2">
      <c r="A136" s="3"/>
      <c r="B136" s="4"/>
      <c r="C136" s="5"/>
      <c r="D136" s="5"/>
      <c r="E136" s="6"/>
      <c r="F136" s="5"/>
      <c r="G136" s="7"/>
      <c r="H136" s="7"/>
      <c r="I136" s="7"/>
      <c r="J136" s="7"/>
      <c r="K136" s="7"/>
    </row>
    <row r="137" spans="1:11" x14ac:dyDescent="0.2">
      <c r="A137" s="3"/>
      <c r="B137" s="4"/>
      <c r="C137" s="5"/>
      <c r="D137" s="5"/>
      <c r="E137" s="6"/>
      <c r="F137" s="5"/>
      <c r="G137" s="7"/>
      <c r="H137" s="7"/>
      <c r="I137" s="7"/>
      <c r="J137" s="7"/>
      <c r="K137" s="7"/>
    </row>
    <row r="138" spans="1:11" x14ac:dyDescent="0.2">
      <c r="A138" s="3"/>
      <c r="B138" s="4"/>
      <c r="C138" s="5"/>
      <c r="D138" s="5"/>
      <c r="E138" s="6"/>
      <c r="F138" s="5"/>
      <c r="G138" s="7"/>
      <c r="H138" s="7"/>
      <c r="I138" s="7"/>
      <c r="J138" s="7"/>
      <c r="K138" s="7"/>
    </row>
    <row r="139" spans="1:11" x14ac:dyDescent="0.2">
      <c r="A139" s="3"/>
      <c r="B139" s="4"/>
      <c r="C139" s="5"/>
      <c r="D139" s="5"/>
      <c r="E139" s="6"/>
      <c r="F139" s="5"/>
      <c r="G139" s="7"/>
      <c r="H139" s="7"/>
      <c r="I139" s="7"/>
      <c r="J139" s="7"/>
      <c r="K139" s="7"/>
    </row>
    <row r="140" spans="1:11" x14ac:dyDescent="0.2">
      <c r="A140" s="3"/>
      <c r="B140" s="4"/>
      <c r="C140" s="5"/>
      <c r="D140" s="5"/>
      <c r="E140" s="6"/>
      <c r="F140" s="5"/>
      <c r="G140" s="7"/>
      <c r="H140" s="7"/>
      <c r="I140" s="7"/>
      <c r="J140" s="7"/>
      <c r="K140" s="7"/>
    </row>
  </sheetData>
  <mergeCells count="3">
    <mergeCell ref="A1:K1"/>
    <mergeCell ref="A3:K3"/>
    <mergeCell ref="A5:K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38CD3-A382-4879-BF22-F91BCF156DC7}">
  <dimension ref="A1:K56"/>
  <sheetViews>
    <sheetView topLeftCell="A5" zoomScale="140" workbookViewId="0">
      <selection activeCell="M27" sqref="M27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3.1640625" bestFit="1" customWidth="1"/>
    <col min="4" max="4" width="32.1640625" bestFit="1" customWidth="1"/>
    <col min="5" max="6" width="2.83203125" bestFit="1" customWidth="1"/>
    <col min="7" max="7" width="19.1640625" bestFit="1" customWidth="1"/>
    <col min="8" max="11" width="1" bestFit="1" customWidth="1"/>
  </cols>
  <sheetData>
    <row r="1" spans="1:11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1" ht="18" x14ac:dyDescent="0.2">
      <c r="A3" s="35" t="s">
        <v>666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1" ht="16" x14ac:dyDescent="0.2">
      <c r="A5" s="36" t="s">
        <v>667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1362</v>
      </c>
      <c r="H7" s="1" t="s">
        <v>9</v>
      </c>
      <c r="I7" s="1" t="s">
        <v>9</v>
      </c>
      <c r="J7" s="1" t="s">
        <v>9</v>
      </c>
      <c r="K7" s="1" t="s">
        <v>9</v>
      </c>
    </row>
    <row r="8" spans="1:11" x14ac:dyDescent="0.2">
      <c r="A8" s="3">
        <v>1</v>
      </c>
      <c r="B8" s="4" t="s">
        <v>10</v>
      </c>
      <c r="C8" s="5" t="s">
        <v>668</v>
      </c>
      <c r="D8" s="5" t="s">
        <v>327</v>
      </c>
      <c r="E8" s="6" t="s">
        <v>13</v>
      </c>
      <c r="F8" s="5" t="s">
        <v>14</v>
      </c>
      <c r="G8" s="8">
        <v>0</v>
      </c>
      <c r="H8" s="7"/>
      <c r="I8" s="7"/>
      <c r="J8" s="7"/>
      <c r="K8" s="7"/>
    </row>
    <row r="9" spans="1:11" x14ac:dyDescent="0.2">
      <c r="A9" s="3">
        <v>3</v>
      </c>
      <c r="B9" s="4" t="s">
        <v>10</v>
      </c>
      <c r="C9" s="5" t="s">
        <v>669</v>
      </c>
      <c r="D9" s="5" t="s">
        <v>113</v>
      </c>
      <c r="E9" s="6" t="s">
        <v>13</v>
      </c>
      <c r="F9" s="5" t="s">
        <v>14</v>
      </c>
      <c r="G9" s="7">
        <v>0</v>
      </c>
      <c r="H9" s="7"/>
      <c r="I9" s="7"/>
      <c r="J9" s="7"/>
      <c r="K9" s="7"/>
    </row>
    <row r="10" spans="1:11" x14ac:dyDescent="0.2">
      <c r="A10" s="3">
        <v>4</v>
      </c>
      <c r="B10" s="4"/>
      <c r="C10" s="5" t="s">
        <v>14</v>
      </c>
      <c r="D10" s="5" t="s">
        <v>14</v>
      </c>
      <c r="E10" s="6" t="s">
        <v>13</v>
      </c>
      <c r="F10" s="5" t="s">
        <v>14</v>
      </c>
      <c r="G10" s="7"/>
      <c r="H10" s="7"/>
      <c r="I10" s="7"/>
      <c r="J10" s="7"/>
      <c r="K10" s="7"/>
    </row>
    <row r="11" spans="1:11" x14ac:dyDescent="0.2">
      <c r="A11" s="3">
        <v>5</v>
      </c>
      <c r="B11" s="4" t="s">
        <v>10</v>
      </c>
      <c r="C11" s="5" t="s">
        <v>670</v>
      </c>
      <c r="D11" s="5" t="s">
        <v>671</v>
      </c>
      <c r="E11" s="6" t="s">
        <v>13</v>
      </c>
      <c r="F11" s="5" t="s">
        <v>14</v>
      </c>
      <c r="G11" s="7">
        <v>0</v>
      </c>
      <c r="H11" s="7"/>
      <c r="I11" s="7"/>
      <c r="J11" s="7"/>
      <c r="K11" s="7"/>
    </row>
    <row r="12" spans="1:11" x14ac:dyDescent="0.2">
      <c r="A12" s="3">
        <v>6</v>
      </c>
      <c r="B12" s="4" t="s">
        <v>10</v>
      </c>
      <c r="C12" s="5" t="s">
        <v>672</v>
      </c>
      <c r="D12" s="5" t="s">
        <v>12</v>
      </c>
      <c r="E12" s="6" t="s">
        <v>13</v>
      </c>
      <c r="F12" s="5" t="s">
        <v>14</v>
      </c>
      <c r="G12" s="7">
        <v>1000</v>
      </c>
      <c r="H12" s="7"/>
      <c r="I12" s="7"/>
      <c r="J12" s="7"/>
      <c r="K12" s="7"/>
    </row>
    <row r="13" spans="1:11" x14ac:dyDescent="0.2">
      <c r="A13" s="3">
        <v>7</v>
      </c>
      <c r="B13" s="4" t="s">
        <v>10</v>
      </c>
      <c r="C13" s="5" t="s">
        <v>673</v>
      </c>
      <c r="D13" s="5" t="s">
        <v>18</v>
      </c>
      <c r="E13" s="6" t="s">
        <v>13</v>
      </c>
      <c r="F13" s="5" t="s">
        <v>14</v>
      </c>
      <c r="G13" s="7">
        <v>0</v>
      </c>
      <c r="H13" s="7"/>
      <c r="I13" s="7"/>
      <c r="J13" s="7"/>
      <c r="K13" s="7"/>
    </row>
    <row r="14" spans="1:11" x14ac:dyDescent="0.2">
      <c r="A14" s="3">
        <v>8</v>
      </c>
      <c r="B14" s="4" t="s">
        <v>10</v>
      </c>
      <c r="C14" s="5" t="s">
        <v>674</v>
      </c>
      <c r="D14" s="5" t="s">
        <v>114</v>
      </c>
      <c r="E14" s="6" t="s">
        <v>13</v>
      </c>
      <c r="F14" s="5" t="s">
        <v>14</v>
      </c>
      <c r="G14" s="7"/>
      <c r="H14" s="7"/>
      <c r="I14" s="7"/>
      <c r="J14" s="7"/>
      <c r="K14" s="7"/>
    </row>
    <row r="15" spans="1:11" x14ac:dyDescent="0.2">
      <c r="A15" s="3">
        <v>9</v>
      </c>
      <c r="B15" s="4" t="s">
        <v>10</v>
      </c>
      <c r="C15" s="5" t="s">
        <v>675</v>
      </c>
      <c r="D15" s="5" t="s">
        <v>22</v>
      </c>
      <c r="E15" s="6" t="s">
        <v>13</v>
      </c>
      <c r="F15" s="5" t="s">
        <v>14</v>
      </c>
      <c r="G15" s="7"/>
      <c r="H15" s="7"/>
      <c r="I15" s="7"/>
      <c r="J15" s="7"/>
      <c r="K15" s="7"/>
    </row>
    <row r="16" spans="1:11" x14ac:dyDescent="0.2">
      <c r="A16" s="3">
        <v>10</v>
      </c>
      <c r="B16" s="4" t="s">
        <v>10</v>
      </c>
      <c r="C16" s="5" t="s">
        <v>676</v>
      </c>
      <c r="D16" s="5" t="s">
        <v>24</v>
      </c>
      <c r="E16" s="6" t="s">
        <v>13</v>
      </c>
      <c r="F16" s="5" t="s">
        <v>14</v>
      </c>
      <c r="G16" s="7">
        <v>1000</v>
      </c>
      <c r="H16" s="7"/>
      <c r="I16" s="7"/>
      <c r="J16" s="7"/>
      <c r="K16" s="7"/>
    </row>
    <row r="17" spans="1:11" x14ac:dyDescent="0.2">
      <c r="A17" s="3">
        <v>11</v>
      </c>
      <c r="B17" s="4" t="s">
        <v>10</v>
      </c>
      <c r="C17" s="5" t="s">
        <v>677</v>
      </c>
      <c r="D17" s="5" t="s">
        <v>196</v>
      </c>
      <c r="E17" s="6" t="s">
        <v>13</v>
      </c>
      <c r="F17" s="5" t="s">
        <v>14</v>
      </c>
      <c r="G17" s="7">
        <v>8000</v>
      </c>
      <c r="H17" s="7"/>
      <c r="I17" s="7"/>
      <c r="J17" s="7"/>
      <c r="K17" s="7"/>
    </row>
    <row r="18" spans="1:11" x14ac:dyDescent="0.2">
      <c r="A18" s="3">
        <v>12</v>
      </c>
      <c r="B18" s="4" t="s">
        <v>10</v>
      </c>
      <c r="C18" s="5" t="s">
        <v>678</v>
      </c>
      <c r="D18" s="5" t="s">
        <v>679</v>
      </c>
      <c r="E18" s="6" t="s">
        <v>13</v>
      </c>
      <c r="F18" s="5" t="s">
        <v>14</v>
      </c>
      <c r="G18" s="7"/>
      <c r="H18" s="7"/>
      <c r="I18" s="7"/>
      <c r="J18" s="7"/>
      <c r="K18" s="7"/>
    </row>
    <row r="19" spans="1:11" x14ac:dyDescent="0.2">
      <c r="A19" s="3">
        <v>13</v>
      </c>
      <c r="B19" s="4" t="s">
        <v>10</v>
      </c>
      <c r="C19" s="5" t="s">
        <v>680</v>
      </c>
      <c r="D19" s="5" t="s">
        <v>26</v>
      </c>
      <c r="E19" s="6" t="s">
        <v>13</v>
      </c>
      <c r="F19" s="5" t="s">
        <v>14</v>
      </c>
      <c r="G19" s="7"/>
      <c r="H19" s="7"/>
      <c r="I19" s="7"/>
      <c r="J19" s="7"/>
      <c r="K19" s="7"/>
    </row>
    <row r="20" spans="1:11" x14ac:dyDescent="0.2">
      <c r="A20" s="3">
        <v>14</v>
      </c>
      <c r="B20" s="4" t="s">
        <v>10</v>
      </c>
      <c r="C20" s="5" t="s">
        <v>681</v>
      </c>
      <c r="D20" s="5" t="s">
        <v>30</v>
      </c>
      <c r="E20" s="6" t="s">
        <v>13</v>
      </c>
      <c r="F20" s="5" t="s">
        <v>14</v>
      </c>
      <c r="G20" s="7">
        <v>12514.3</v>
      </c>
      <c r="H20" s="7"/>
      <c r="I20" s="7"/>
      <c r="J20" s="7"/>
      <c r="K20" s="7"/>
    </row>
    <row r="21" spans="1:11" x14ac:dyDescent="0.2">
      <c r="A21" s="3">
        <v>15</v>
      </c>
      <c r="B21" s="4" t="s">
        <v>10</v>
      </c>
      <c r="C21" s="5" t="s">
        <v>682</v>
      </c>
      <c r="D21" s="5" t="s">
        <v>36</v>
      </c>
      <c r="E21" s="6" t="s">
        <v>13</v>
      </c>
      <c r="F21" s="5" t="s">
        <v>14</v>
      </c>
      <c r="G21" s="7"/>
      <c r="H21" s="7"/>
      <c r="I21" s="7"/>
      <c r="J21" s="7"/>
      <c r="K21" s="7"/>
    </row>
    <row r="22" spans="1:11" x14ac:dyDescent="0.2">
      <c r="A22" s="3">
        <v>16</v>
      </c>
      <c r="B22" s="4" t="s">
        <v>10</v>
      </c>
      <c r="C22" s="5" t="s">
        <v>683</v>
      </c>
      <c r="D22" s="5" t="s">
        <v>56</v>
      </c>
      <c r="E22" s="6" t="s">
        <v>13</v>
      </c>
      <c r="F22" s="5" t="s">
        <v>14</v>
      </c>
      <c r="G22" s="7"/>
      <c r="H22" s="7"/>
      <c r="I22" s="7"/>
      <c r="J22" s="7"/>
      <c r="K22" s="7"/>
    </row>
    <row r="23" spans="1:11" x14ac:dyDescent="0.2">
      <c r="A23" s="3">
        <v>17</v>
      </c>
      <c r="B23" s="4" t="s">
        <v>10</v>
      </c>
      <c r="C23" s="5" t="s">
        <v>684</v>
      </c>
      <c r="D23" s="5" t="s">
        <v>60</v>
      </c>
      <c r="E23" s="6" t="s">
        <v>13</v>
      </c>
      <c r="F23" s="5" t="s">
        <v>14</v>
      </c>
      <c r="G23" s="7">
        <v>5260.47</v>
      </c>
      <c r="H23" s="7"/>
      <c r="I23" s="7"/>
      <c r="J23" s="7"/>
      <c r="K23" s="7"/>
    </row>
    <row r="24" spans="1:11" x14ac:dyDescent="0.2">
      <c r="A24" s="3">
        <v>18</v>
      </c>
      <c r="B24" s="4" t="s">
        <v>10</v>
      </c>
      <c r="C24" s="5" t="s">
        <v>685</v>
      </c>
      <c r="D24" s="5" t="s">
        <v>83</v>
      </c>
      <c r="E24" s="6" t="s">
        <v>13</v>
      </c>
      <c r="F24" s="5" t="s">
        <v>14</v>
      </c>
      <c r="G24" s="8"/>
      <c r="H24" s="7"/>
      <c r="I24" s="7"/>
      <c r="J24" s="7"/>
      <c r="K24" s="7"/>
    </row>
    <row r="25" spans="1:11" x14ac:dyDescent="0.2">
      <c r="A25" s="3">
        <v>20</v>
      </c>
      <c r="B25" s="4" t="s">
        <v>10</v>
      </c>
      <c r="C25" s="5" t="s">
        <v>686</v>
      </c>
      <c r="D25" s="5" t="s">
        <v>687</v>
      </c>
      <c r="E25" s="6" t="s">
        <v>13</v>
      </c>
      <c r="F25" s="5" t="s">
        <v>14</v>
      </c>
      <c r="G25" s="7">
        <f>SUM(G11:G24)</f>
        <v>27774.77</v>
      </c>
      <c r="H25" s="7"/>
      <c r="I25" s="7"/>
      <c r="J25" s="7"/>
      <c r="K25" s="7"/>
    </row>
    <row r="26" spans="1:11" x14ac:dyDescent="0.2">
      <c r="A26" s="3">
        <v>21</v>
      </c>
      <c r="B26" s="4"/>
      <c r="C26" s="5" t="s">
        <v>14</v>
      </c>
      <c r="D26" s="5" t="s">
        <v>14</v>
      </c>
      <c r="E26" s="6" t="s">
        <v>13</v>
      </c>
      <c r="F26" s="5" t="s">
        <v>14</v>
      </c>
      <c r="G26" s="7"/>
      <c r="H26" s="7"/>
      <c r="I26" s="7"/>
      <c r="J26" s="7"/>
      <c r="K26" s="7"/>
    </row>
    <row r="27" spans="1:11" x14ac:dyDescent="0.2">
      <c r="A27" s="3">
        <v>22</v>
      </c>
      <c r="B27" s="4" t="s">
        <v>10</v>
      </c>
      <c r="C27" s="5" t="s">
        <v>688</v>
      </c>
      <c r="D27" s="5" t="s">
        <v>689</v>
      </c>
      <c r="E27" s="6" t="s">
        <v>13</v>
      </c>
      <c r="F27" s="5" t="s">
        <v>14</v>
      </c>
      <c r="G27" s="8"/>
      <c r="H27" s="7"/>
      <c r="I27" s="7"/>
      <c r="J27" s="7"/>
      <c r="K27" s="7"/>
    </row>
    <row r="28" spans="1:11" x14ac:dyDescent="0.2">
      <c r="A28" s="3">
        <v>24</v>
      </c>
      <c r="B28" s="4" t="s">
        <v>10</v>
      </c>
      <c r="C28" s="5" t="s">
        <v>690</v>
      </c>
      <c r="D28" s="5" t="s">
        <v>109</v>
      </c>
      <c r="E28" s="6" t="s">
        <v>13</v>
      </c>
      <c r="F28" s="5" t="s">
        <v>14</v>
      </c>
      <c r="G28" s="8"/>
      <c r="H28" s="7"/>
      <c r="I28" s="7"/>
      <c r="J28" s="7"/>
      <c r="K28" s="7"/>
    </row>
    <row r="29" spans="1:11" ht="16" thickBot="1" x14ac:dyDescent="0.25">
      <c r="A29" s="3">
        <v>26</v>
      </c>
      <c r="B29" s="4" t="s">
        <v>10</v>
      </c>
      <c r="C29" s="5" t="s">
        <v>691</v>
      </c>
      <c r="D29" s="5" t="s">
        <v>692</v>
      </c>
      <c r="E29" s="6" t="s">
        <v>13</v>
      </c>
      <c r="F29" s="5" t="s">
        <v>14</v>
      </c>
      <c r="G29" s="9">
        <f>G9-G25</f>
        <v>-27774.77</v>
      </c>
      <c r="H29" s="7"/>
      <c r="I29" s="7"/>
      <c r="J29" s="7"/>
      <c r="K29" s="7"/>
    </row>
    <row r="30" spans="1:11" ht="16" thickTop="1" x14ac:dyDescent="0.2">
      <c r="A30" s="3"/>
      <c r="B30" s="4"/>
      <c r="C30" s="5"/>
      <c r="D30" s="5"/>
      <c r="E30" s="6"/>
      <c r="F30" s="5"/>
      <c r="G30" s="7"/>
      <c r="H30" s="7"/>
      <c r="I30" s="7"/>
      <c r="J30" s="7"/>
      <c r="K30" s="7"/>
    </row>
    <row r="31" spans="1:11" x14ac:dyDescent="0.2">
      <c r="A31" s="3"/>
      <c r="B31" s="4"/>
      <c r="C31" s="5"/>
      <c r="D31" s="5"/>
      <c r="E31" s="6"/>
      <c r="F31" s="5"/>
      <c r="G31" s="7"/>
      <c r="H31" s="7"/>
      <c r="I31" s="7"/>
      <c r="J31" s="7"/>
      <c r="K31" s="7"/>
    </row>
    <row r="32" spans="1:11" x14ac:dyDescent="0.2">
      <c r="A32" s="3"/>
      <c r="B32" s="4"/>
      <c r="C32" s="5"/>
      <c r="D32" s="5"/>
      <c r="E32" s="6"/>
      <c r="F32" s="5"/>
      <c r="G32" s="7"/>
      <c r="H32" s="7"/>
      <c r="I32" s="7"/>
      <c r="J32" s="7"/>
      <c r="K32" s="7"/>
    </row>
    <row r="33" spans="1:11" x14ac:dyDescent="0.2">
      <c r="A33" s="3"/>
      <c r="B33" s="4"/>
      <c r="C33" s="5"/>
      <c r="D33" s="5"/>
      <c r="E33" s="6"/>
      <c r="F33" s="5"/>
      <c r="G33" s="7"/>
      <c r="H33" s="7"/>
      <c r="I33" s="7"/>
      <c r="J33" s="7"/>
      <c r="K33" s="7"/>
    </row>
    <row r="34" spans="1:11" x14ac:dyDescent="0.2">
      <c r="A34" s="3"/>
      <c r="B34" s="4"/>
      <c r="C34" s="5"/>
      <c r="D34" s="5"/>
      <c r="E34" s="6"/>
      <c r="F34" s="5"/>
      <c r="G34" s="7"/>
      <c r="H34" s="7"/>
      <c r="I34" s="7"/>
      <c r="J34" s="7"/>
      <c r="K34" s="7"/>
    </row>
    <row r="35" spans="1:11" x14ac:dyDescent="0.2">
      <c r="A35" s="3"/>
      <c r="B35" s="4"/>
      <c r="C35" s="5"/>
      <c r="D35" s="5"/>
      <c r="E35" s="6"/>
      <c r="F35" s="5"/>
      <c r="G35" s="7"/>
      <c r="H35" s="7"/>
      <c r="I35" s="7"/>
      <c r="J35" s="7"/>
      <c r="K35" s="7"/>
    </row>
    <row r="36" spans="1:11" x14ac:dyDescent="0.2">
      <c r="A36" s="3"/>
      <c r="B36" s="4"/>
      <c r="C36" s="5"/>
      <c r="D36" s="5"/>
      <c r="E36" s="6"/>
      <c r="F36" s="5"/>
      <c r="G36" s="7"/>
      <c r="H36" s="7"/>
      <c r="I36" s="7"/>
      <c r="J36" s="7"/>
      <c r="K36" s="7"/>
    </row>
    <row r="37" spans="1:11" x14ac:dyDescent="0.2">
      <c r="A37" s="3"/>
      <c r="B37" s="4"/>
      <c r="C37" s="5"/>
      <c r="D37" s="5"/>
      <c r="E37" s="6"/>
      <c r="F37" s="5"/>
      <c r="G37" s="7"/>
      <c r="H37" s="7"/>
      <c r="I37" s="7"/>
      <c r="J37" s="7"/>
      <c r="K37" s="7"/>
    </row>
    <row r="38" spans="1:11" x14ac:dyDescent="0.2">
      <c r="A38" s="3"/>
      <c r="B38" s="4"/>
      <c r="C38" s="5"/>
      <c r="D38" s="5"/>
      <c r="E38" s="6"/>
      <c r="F38" s="5"/>
      <c r="G38" s="7"/>
      <c r="H38" s="7"/>
      <c r="I38" s="7"/>
      <c r="J38" s="7"/>
      <c r="K38" s="7"/>
    </row>
    <row r="39" spans="1:11" x14ac:dyDescent="0.2">
      <c r="A39" s="3"/>
      <c r="B39" s="4"/>
      <c r="C39" s="5"/>
      <c r="D39" s="5"/>
      <c r="E39" s="6"/>
      <c r="F39" s="5"/>
      <c r="G39" s="7"/>
      <c r="H39" s="7"/>
      <c r="I39" s="7"/>
      <c r="J39" s="7"/>
      <c r="K39" s="7"/>
    </row>
    <row r="40" spans="1:11" x14ac:dyDescent="0.2">
      <c r="A40" s="3"/>
      <c r="B40" s="4"/>
      <c r="C40" s="5"/>
      <c r="D40" s="5"/>
      <c r="E40" s="6"/>
      <c r="F40" s="5"/>
      <c r="G40" s="7"/>
      <c r="H40" s="7"/>
      <c r="I40" s="7"/>
      <c r="J40" s="7"/>
      <c r="K40" s="7"/>
    </row>
    <row r="41" spans="1:11" x14ac:dyDescent="0.2">
      <c r="A41" s="3"/>
      <c r="B41" s="4"/>
      <c r="C41" s="5"/>
      <c r="D41" s="5"/>
      <c r="E41" s="6"/>
      <c r="F41" s="5"/>
      <c r="G41" s="7"/>
      <c r="H41" s="7"/>
      <c r="I41" s="7"/>
      <c r="J41" s="7"/>
      <c r="K41" s="7"/>
    </row>
    <row r="42" spans="1:11" x14ac:dyDescent="0.2">
      <c r="A42" s="3"/>
      <c r="B42" s="4"/>
      <c r="C42" s="5"/>
      <c r="D42" s="5"/>
      <c r="E42" s="6"/>
      <c r="F42" s="5"/>
      <c r="G42" s="7"/>
      <c r="H42" s="7"/>
      <c r="I42" s="7"/>
      <c r="J42" s="7"/>
      <c r="K42" s="7"/>
    </row>
    <row r="43" spans="1:11" x14ac:dyDescent="0.2">
      <c r="A43" s="3"/>
      <c r="B43" s="4"/>
      <c r="C43" s="5"/>
      <c r="D43" s="5"/>
      <c r="E43" s="6"/>
      <c r="F43" s="5"/>
      <c r="G43" s="7"/>
      <c r="H43" s="7"/>
      <c r="I43" s="7"/>
      <c r="J43" s="7"/>
      <c r="K43" s="7"/>
    </row>
    <row r="44" spans="1:11" x14ac:dyDescent="0.2">
      <c r="A44" s="3"/>
      <c r="B44" s="4"/>
      <c r="C44" s="5"/>
      <c r="D44" s="5"/>
      <c r="E44" s="6"/>
      <c r="F44" s="5"/>
      <c r="G44" s="7"/>
      <c r="H44" s="7"/>
      <c r="I44" s="7"/>
      <c r="J44" s="7"/>
      <c r="K44" s="7"/>
    </row>
    <row r="45" spans="1:11" x14ac:dyDescent="0.2">
      <c r="A45" s="3"/>
      <c r="B45" s="4"/>
      <c r="C45" s="5"/>
      <c r="D45" s="5"/>
      <c r="E45" s="6"/>
      <c r="F45" s="5"/>
      <c r="G45" s="7"/>
      <c r="H45" s="7"/>
      <c r="I45" s="7"/>
      <c r="J45" s="7"/>
      <c r="K45" s="7"/>
    </row>
    <row r="46" spans="1:11" x14ac:dyDescent="0.2">
      <c r="A46" s="3"/>
      <c r="B46" s="4"/>
      <c r="C46" s="5"/>
      <c r="D46" s="5"/>
      <c r="E46" s="6"/>
      <c r="F46" s="5"/>
      <c r="G46" s="7"/>
      <c r="H46" s="7"/>
      <c r="I46" s="7"/>
      <c r="J46" s="7"/>
      <c r="K46" s="7"/>
    </row>
    <row r="47" spans="1:11" x14ac:dyDescent="0.2">
      <c r="A47" s="3"/>
      <c r="B47" s="4"/>
      <c r="C47" s="5"/>
      <c r="D47" s="5"/>
      <c r="E47" s="6"/>
      <c r="F47" s="5"/>
      <c r="G47" s="7"/>
      <c r="H47" s="7"/>
      <c r="I47" s="7"/>
      <c r="J47" s="7"/>
      <c r="K47" s="7"/>
    </row>
    <row r="48" spans="1:11" x14ac:dyDescent="0.2">
      <c r="A48" s="3"/>
      <c r="B48" s="4"/>
      <c r="C48" s="5"/>
      <c r="D48" s="5"/>
      <c r="E48" s="6"/>
      <c r="F48" s="5"/>
      <c r="G48" s="7"/>
      <c r="H48" s="7"/>
      <c r="I48" s="7"/>
      <c r="J48" s="7"/>
      <c r="K48" s="7"/>
    </row>
    <row r="49" spans="1:11" x14ac:dyDescent="0.2">
      <c r="A49" s="3"/>
      <c r="B49" s="4"/>
      <c r="C49" s="5"/>
      <c r="D49" s="5"/>
      <c r="E49" s="6"/>
      <c r="F49" s="5"/>
      <c r="G49" s="7"/>
      <c r="H49" s="7"/>
      <c r="I49" s="7"/>
      <c r="J49" s="7"/>
      <c r="K49" s="7"/>
    </row>
    <row r="50" spans="1:11" x14ac:dyDescent="0.2">
      <c r="A50" s="3"/>
      <c r="B50" s="4"/>
      <c r="C50" s="5"/>
      <c r="D50" s="5"/>
      <c r="E50" s="6"/>
      <c r="F50" s="5"/>
      <c r="G50" s="7"/>
      <c r="H50" s="7"/>
      <c r="I50" s="7"/>
      <c r="J50" s="7"/>
      <c r="K50" s="7"/>
    </row>
    <row r="51" spans="1:11" x14ac:dyDescent="0.2">
      <c r="A51" s="3"/>
      <c r="B51" s="4"/>
      <c r="C51" s="5"/>
      <c r="D51" s="5"/>
      <c r="E51" s="6"/>
      <c r="F51" s="5"/>
      <c r="G51" s="7"/>
      <c r="H51" s="7"/>
      <c r="I51" s="7"/>
      <c r="J51" s="7"/>
      <c r="K51" s="7"/>
    </row>
    <row r="52" spans="1:11" x14ac:dyDescent="0.2">
      <c r="A52" s="3"/>
      <c r="B52" s="4"/>
      <c r="C52" s="5"/>
      <c r="D52" s="5"/>
      <c r="E52" s="6"/>
      <c r="F52" s="5"/>
      <c r="G52" s="7"/>
      <c r="H52" s="7"/>
      <c r="I52" s="7"/>
      <c r="J52" s="7"/>
      <c r="K52" s="7"/>
    </row>
    <row r="53" spans="1:11" x14ac:dyDescent="0.2">
      <c r="A53" s="3"/>
      <c r="B53" s="4"/>
      <c r="C53" s="5"/>
      <c r="D53" s="5"/>
      <c r="E53" s="6"/>
      <c r="F53" s="5"/>
      <c r="G53" s="7"/>
      <c r="H53" s="7"/>
      <c r="I53" s="7"/>
      <c r="J53" s="7"/>
      <c r="K53" s="7"/>
    </row>
    <row r="54" spans="1:11" x14ac:dyDescent="0.2">
      <c r="A54" s="3"/>
      <c r="B54" s="4"/>
      <c r="C54" s="5"/>
      <c r="D54" s="5"/>
      <c r="E54" s="6"/>
      <c r="F54" s="5"/>
      <c r="G54" s="7"/>
      <c r="H54" s="7"/>
      <c r="I54" s="7"/>
      <c r="J54" s="7"/>
      <c r="K54" s="7"/>
    </row>
    <row r="55" spans="1:11" x14ac:dyDescent="0.2">
      <c r="A55" s="3"/>
      <c r="B55" s="4"/>
      <c r="C55" s="5"/>
      <c r="D55" s="5"/>
      <c r="E55" s="6"/>
      <c r="F55" s="5"/>
      <c r="G55" s="7"/>
      <c r="H55" s="7"/>
      <c r="I55" s="7"/>
      <c r="J55" s="7"/>
      <c r="K55" s="7"/>
    </row>
    <row r="56" spans="1:11" x14ac:dyDescent="0.2">
      <c r="A56" s="3"/>
      <c r="B56" s="4"/>
      <c r="C56" s="5"/>
      <c r="D56" s="5"/>
      <c r="E56" s="6"/>
      <c r="F56" s="5"/>
      <c r="G56" s="7"/>
      <c r="H56" s="7"/>
      <c r="I56" s="7"/>
      <c r="J56" s="7"/>
      <c r="K56" s="7"/>
    </row>
  </sheetData>
  <mergeCells count="3">
    <mergeCell ref="A1:K1"/>
    <mergeCell ref="A3:K3"/>
    <mergeCell ref="A5:K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682D2-B867-4080-A719-BBE6B75C6541}">
  <dimension ref="A1:M56"/>
  <sheetViews>
    <sheetView topLeftCell="A13" zoomScale="192" workbookViewId="0">
      <selection activeCell="O30" sqref="O30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3.6640625" bestFit="1" customWidth="1"/>
    <col min="4" max="4" width="28.33203125" bestFit="1" customWidth="1"/>
    <col min="5" max="6" width="2.83203125" bestFit="1" customWidth="1"/>
    <col min="7" max="7" width="19.1640625" bestFit="1" customWidth="1"/>
    <col min="8" max="11" width="1" bestFit="1" customWidth="1"/>
    <col min="12" max="12" width="12" hidden="1" customWidth="1"/>
    <col min="13" max="14" width="0" hidden="1" customWidth="1"/>
  </cols>
  <sheetData>
    <row r="1" spans="1:12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2" ht="18" x14ac:dyDescent="0.2">
      <c r="A3" s="35" t="s">
        <v>633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2" ht="16" x14ac:dyDescent="0.2">
      <c r="A5" s="36" t="s">
        <v>634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2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1362</v>
      </c>
      <c r="H7" s="1" t="s">
        <v>9</v>
      </c>
      <c r="I7" s="1" t="s">
        <v>9</v>
      </c>
      <c r="J7" s="1" t="s">
        <v>9</v>
      </c>
      <c r="K7" s="1" t="s">
        <v>9</v>
      </c>
    </row>
    <row r="8" spans="1:12" x14ac:dyDescent="0.2">
      <c r="A8" s="3">
        <v>1</v>
      </c>
      <c r="B8" s="4" t="s">
        <v>10</v>
      </c>
      <c r="C8" s="5" t="s">
        <v>635</v>
      </c>
      <c r="D8" s="5" t="s">
        <v>636</v>
      </c>
      <c r="E8" s="6" t="s">
        <v>13</v>
      </c>
      <c r="F8" s="5" t="s">
        <v>14</v>
      </c>
      <c r="G8" s="7">
        <v>0</v>
      </c>
      <c r="H8" s="7"/>
      <c r="I8" s="7"/>
      <c r="J8" s="7"/>
      <c r="K8" s="7"/>
    </row>
    <row r="9" spans="1:12" x14ac:dyDescent="0.2">
      <c r="A9" s="3">
        <v>2</v>
      </c>
      <c r="B9" s="4" t="s">
        <v>10</v>
      </c>
      <c r="C9" s="5" t="s">
        <v>637</v>
      </c>
      <c r="D9" s="5" t="s">
        <v>327</v>
      </c>
      <c r="E9" s="6" t="s">
        <v>13</v>
      </c>
      <c r="F9" s="5" t="s">
        <v>14</v>
      </c>
      <c r="G9" s="8">
        <v>0</v>
      </c>
      <c r="H9" s="7"/>
      <c r="I9" s="7"/>
      <c r="J9" s="7"/>
      <c r="K9" s="7"/>
    </row>
    <row r="10" spans="1:12" x14ac:dyDescent="0.2">
      <c r="A10" s="3">
        <v>4</v>
      </c>
      <c r="B10" s="4" t="s">
        <v>10</v>
      </c>
      <c r="C10" s="5" t="s">
        <v>638</v>
      </c>
      <c r="D10" s="5" t="s">
        <v>113</v>
      </c>
      <c r="E10" s="6" t="s">
        <v>13</v>
      </c>
      <c r="F10" s="5" t="s">
        <v>14</v>
      </c>
      <c r="G10" s="7">
        <f>SUM(G8:G9)</f>
        <v>0</v>
      </c>
      <c r="H10" s="7"/>
      <c r="I10" s="7"/>
      <c r="J10" s="7"/>
      <c r="K10" s="7"/>
    </row>
    <row r="11" spans="1:12" x14ac:dyDescent="0.2">
      <c r="A11" s="3">
        <v>5</v>
      </c>
      <c r="B11" s="4"/>
      <c r="C11" s="5" t="s">
        <v>14</v>
      </c>
      <c r="D11" s="5" t="s">
        <v>14</v>
      </c>
      <c r="E11" s="6" t="s">
        <v>13</v>
      </c>
      <c r="F11" s="5" t="s">
        <v>14</v>
      </c>
      <c r="G11" s="7"/>
      <c r="H11" s="7"/>
      <c r="I11" s="7"/>
      <c r="J11" s="7"/>
      <c r="K11" s="7"/>
    </row>
    <row r="12" spans="1:12" x14ac:dyDescent="0.2">
      <c r="A12" s="3">
        <v>6</v>
      </c>
      <c r="B12" s="4" t="s">
        <v>10</v>
      </c>
      <c r="C12" s="5" t="s">
        <v>639</v>
      </c>
      <c r="D12" s="5" t="s">
        <v>12</v>
      </c>
      <c r="E12" s="6" t="s">
        <v>13</v>
      </c>
      <c r="F12" s="5" t="s">
        <v>14</v>
      </c>
      <c r="G12" s="7">
        <v>1000</v>
      </c>
      <c r="H12" s="7"/>
      <c r="I12" s="7"/>
      <c r="J12" s="7"/>
      <c r="K12" s="7"/>
      <c r="L12" s="7">
        <v>1127.02</v>
      </c>
    </row>
    <row r="13" spans="1:12" x14ac:dyDescent="0.2">
      <c r="A13" s="3">
        <v>7</v>
      </c>
      <c r="B13" s="4" t="s">
        <v>10</v>
      </c>
      <c r="C13" s="5" t="s">
        <v>640</v>
      </c>
      <c r="D13" s="5" t="s">
        <v>18</v>
      </c>
      <c r="E13" s="6" t="s">
        <v>13</v>
      </c>
      <c r="F13" s="5" t="s">
        <v>14</v>
      </c>
      <c r="G13" s="7"/>
      <c r="H13" s="7"/>
      <c r="I13" s="7"/>
      <c r="J13" s="7"/>
      <c r="K13" s="7"/>
      <c r="L13" s="7">
        <v>0</v>
      </c>
    </row>
    <row r="14" spans="1:12" x14ac:dyDescent="0.2">
      <c r="A14" s="3">
        <v>8</v>
      </c>
      <c r="B14" s="4" t="s">
        <v>10</v>
      </c>
      <c r="C14" s="5" t="s">
        <v>641</v>
      </c>
      <c r="D14" s="5" t="s">
        <v>114</v>
      </c>
      <c r="E14" s="6" t="s">
        <v>13</v>
      </c>
      <c r="F14" s="5" t="s">
        <v>14</v>
      </c>
      <c r="G14" s="7"/>
      <c r="H14" s="7"/>
      <c r="I14" s="7"/>
      <c r="J14" s="7"/>
      <c r="K14" s="7"/>
      <c r="L14" s="7">
        <v>0</v>
      </c>
    </row>
    <row r="15" spans="1:12" x14ac:dyDescent="0.2">
      <c r="A15" s="3">
        <v>9</v>
      </c>
      <c r="B15" s="4" t="s">
        <v>10</v>
      </c>
      <c r="C15" s="5" t="s">
        <v>642</v>
      </c>
      <c r="D15" s="5" t="s">
        <v>22</v>
      </c>
      <c r="E15" s="6" t="s">
        <v>13</v>
      </c>
      <c r="F15" s="5" t="s">
        <v>14</v>
      </c>
      <c r="G15" s="7"/>
      <c r="H15" s="7"/>
      <c r="I15" s="7"/>
      <c r="J15" s="7"/>
      <c r="K15" s="7"/>
      <c r="L15" s="7">
        <v>1359.24</v>
      </c>
    </row>
    <row r="16" spans="1:12" x14ac:dyDescent="0.2">
      <c r="A16" s="3">
        <v>10</v>
      </c>
      <c r="B16" s="4" t="s">
        <v>10</v>
      </c>
      <c r="C16" s="5" t="s">
        <v>643</v>
      </c>
      <c r="D16" s="5" t="s">
        <v>24</v>
      </c>
      <c r="E16" s="6" t="s">
        <v>13</v>
      </c>
      <c r="F16" s="5" t="s">
        <v>14</v>
      </c>
      <c r="G16" s="7">
        <v>1000</v>
      </c>
      <c r="H16" s="7"/>
      <c r="I16" s="7"/>
      <c r="J16" s="7"/>
      <c r="K16" s="7"/>
      <c r="L16" s="7">
        <v>90.88</v>
      </c>
    </row>
    <row r="17" spans="1:13" x14ac:dyDescent="0.2">
      <c r="A17" s="3">
        <v>11</v>
      </c>
      <c r="B17" s="4" t="s">
        <v>10</v>
      </c>
      <c r="C17" s="5" t="s">
        <v>644</v>
      </c>
      <c r="D17" s="5" t="s">
        <v>196</v>
      </c>
      <c r="E17" s="6" t="s">
        <v>13</v>
      </c>
      <c r="F17" s="5" t="s">
        <v>14</v>
      </c>
      <c r="G17" s="7">
        <v>8000</v>
      </c>
      <c r="H17" s="7"/>
      <c r="I17" s="7"/>
      <c r="J17" s="7"/>
      <c r="K17" s="7"/>
      <c r="L17" s="7">
        <v>1309.25</v>
      </c>
    </row>
    <row r="18" spans="1:13" x14ac:dyDescent="0.2">
      <c r="A18" s="3">
        <v>12</v>
      </c>
      <c r="B18" s="4" t="s">
        <v>10</v>
      </c>
      <c r="C18" s="5" t="s">
        <v>645</v>
      </c>
      <c r="D18" s="5" t="s">
        <v>115</v>
      </c>
      <c r="E18" s="6" t="s">
        <v>13</v>
      </c>
      <c r="F18" s="5" t="s">
        <v>14</v>
      </c>
      <c r="G18" s="7"/>
      <c r="H18" s="7"/>
      <c r="I18" s="7"/>
      <c r="J18" s="7"/>
      <c r="K18" s="7"/>
      <c r="L18" s="7">
        <v>0</v>
      </c>
    </row>
    <row r="19" spans="1:13" x14ac:dyDescent="0.2">
      <c r="A19" s="3">
        <v>13</v>
      </c>
      <c r="B19" s="4" t="s">
        <v>10</v>
      </c>
      <c r="C19" s="5" t="s">
        <v>646</v>
      </c>
      <c r="D19" s="5" t="s">
        <v>30</v>
      </c>
      <c r="E19" s="6" t="s">
        <v>13</v>
      </c>
      <c r="F19" s="5" t="s">
        <v>14</v>
      </c>
      <c r="G19" s="7">
        <v>14814.3</v>
      </c>
      <c r="H19" s="7"/>
      <c r="I19" s="7"/>
      <c r="J19" s="7"/>
      <c r="K19" s="7"/>
      <c r="L19">
        <f>G19*1.03</f>
        <v>15258.728999999999</v>
      </c>
      <c r="M19" t="s">
        <v>1298</v>
      </c>
    </row>
    <row r="20" spans="1:13" x14ac:dyDescent="0.2">
      <c r="A20" s="3">
        <v>14</v>
      </c>
      <c r="B20" s="4" t="s">
        <v>10</v>
      </c>
      <c r="C20" s="5" t="s">
        <v>647</v>
      </c>
      <c r="D20" s="5" t="s">
        <v>285</v>
      </c>
      <c r="E20" s="6" t="s">
        <v>13</v>
      </c>
      <c r="F20" s="5" t="s">
        <v>14</v>
      </c>
      <c r="G20" s="7"/>
      <c r="H20" s="7"/>
      <c r="I20" s="7"/>
      <c r="J20" s="7"/>
      <c r="K20" s="7"/>
    </row>
    <row r="21" spans="1:13" x14ac:dyDescent="0.2">
      <c r="A21" s="3">
        <v>15</v>
      </c>
      <c r="B21" s="4" t="s">
        <v>10</v>
      </c>
      <c r="C21" s="5" t="s">
        <v>648</v>
      </c>
      <c r="D21" s="5" t="s">
        <v>36</v>
      </c>
      <c r="E21" s="6" t="s">
        <v>13</v>
      </c>
      <c r="F21" s="5" t="s">
        <v>14</v>
      </c>
      <c r="G21" s="7"/>
      <c r="H21" s="7"/>
      <c r="I21" s="7"/>
      <c r="J21" s="7"/>
      <c r="K21" s="7"/>
      <c r="L21">
        <f>G21*1.03</f>
        <v>0</v>
      </c>
    </row>
    <row r="22" spans="1:13" x14ac:dyDescent="0.2">
      <c r="A22" s="3">
        <v>16</v>
      </c>
      <c r="B22" s="4" t="s">
        <v>10</v>
      </c>
      <c r="C22" s="5" t="s">
        <v>649</v>
      </c>
      <c r="D22" s="5" t="s">
        <v>56</v>
      </c>
      <c r="E22" s="6" t="s">
        <v>13</v>
      </c>
      <c r="F22" s="5" t="s">
        <v>14</v>
      </c>
      <c r="G22" s="7"/>
      <c r="H22" s="7"/>
      <c r="I22" s="7"/>
      <c r="J22" s="7"/>
      <c r="K22" s="7"/>
      <c r="L22" s="7">
        <v>96</v>
      </c>
    </row>
    <row r="23" spans="1:13" x14ac:dyDescent="0.2">
      <c r="A23" s="3">
        <v>17</v>
      </c>
      <c r="B23" s="4" t="s">
        <v>10</v>
      </c>
      <c r="C23" s="5" t="s">
        <v>650</v>
      </c>
      <c r="D23" s="5" t="s">
        <v>60</v>
      </c>
      <c r="E23" s="6" t="s">
        <v>13</v>
      </c>
      <c r="F23" s="5" t="s">
        <v>14</v>
      </c>
      <c r="G23" s="7">
        <v>15285.5</v>
      </c>
      <c r="H23" s="7"/>
      <c r="I23" s="7"/>
      <c r="J23" s="7"/>
      <c r="K23" s="7"/>
      <c r="L23" s="7">
        <v>15285.5</v>
      </c>
    </row>
    <row r="24" spans="1:13" x14ac:dyDescent="0.2">
      <c r="A24" s="3">
        <v>18</v>
      </c>
      <c r="B24" s="4" t="s">
        <v>10</v>
      </c>
      <c r="C24" s="5" t="s">
        <v>651</v>
      </c>
      <c r="D24" s="5" t="s">
        <v>83</v>
      </c>
      <c r="E24" s="6" t="s">
        <v>13</v>
      </c>
      <c r="F24" s="5" t="s">
        <v>14</v>
      </c>
      <c r="G24" s="8">
        <v>0</v>
      </c>
      <c r="H24" s="7"/>
      <c r="I24" s="7"/>
      <c r="J24" s="7"/>
      <c r="K24" s="7"/>
      <c r="L24" s="8">
        <v>0</v>
      </c>
    </row>
    <row r="25" spans="1:13" x14ac:dyDescent="0.2">
      <c r="A25" s="3">
        <v>20</v>
      </c>
      <c r="B25" s="4" t="s">
        <v>10</v>
      </c>
      <c r="C25" s="5" t="s">
        <v>652</v>
      </c>
      <c r="D25" s="5" t="s">
        <v>118</v>
      </c>
      <c r="E25" s="6" t="s">
        <v>13</v>
      </c>
      <c r="F25" s="5" t="s">
        <v>14</v>
      </c>
      <c r="G25" s="7">
        <f>SUM(G12:G24)</f>
        <v>40099.800000000003</v>
      </c>
      <c r="H25" s="7"/>
      <c r="I25" s="7"/>
      <c r="J25" s="7"/>
      <c r="K25" s="7"/>
    </row>
    <row r="26" spans="1:13" x14ac:dyDescent="0.2">
      <c r="A26" s="3">
        <v>21</v>
      </c>
      <c r="B26" s="4"/>
      <c r="C26" s="5" t="s">
        <v>14</v>
      </c>
      <c r="D26" s="5" t="s">
        <v>14</v>
      </c>
      <c r="E26" s="6" t="s">
        <v>13</v>
      </c>
      <c r="F26" s="5" t="s">
        <v>14</v>
      </c>
      <c r="G26" s="7"/>
      <c r="H26" s="7"/>
      <c r="I26" s="7"/>
      <c r="J26" s="7"/>
      <c r="K26" s="7"/>
    </row>
    <row r="27" spans="1:13" x14ac:dyDescent="0.2">
      <c r="A27" s="3">
        <v>22</v>
      </c>
      <c r="B27" s="4" t="s">
        <v>10</v>
      </c>
      <c r="C27" s="5" t="s">
        <v>653</v>
      </c>
      <c r="D27" s="5" t="s">
        <v>654</v>
      </c>
      <c r="E27" s="6" t="s">
        <v>13</v>
      </c>
      <c r="F27" s="5" t="s">
        <v>14</v>
      </c>
      <c r="G27" s="8">
        <v>0</v>
      </c>
      <c r="H27" s="7"/>
      <c r="I27" s="7"/>
      <c r="J27" s="7"/>
      <c r="K27" s="7"/>
    </row>
    <row r="28" spans="1:13" x14ac:dyDescent="0.2">
      <c r="A28" s="3">
        <v>24</v>
      </c>
      <c r="B28" s="4" t="s">
        <v>10</v>
      </c>
      <c r="C28" s="5" t="s">
        <v>655</v>
      </c>
      <c r="D28" s="5" t="s">
        <v>109</v>
      </c>
      <c r="E28" s="6" t="s">
        <v>13</v>
      </c>
      <c r="F28" s="5" t="s">
        <v>14</v>
      </c>
      <c r="G28" s="8">
        <v>0</v>
      </c>
      <c r="H28" s="7"/>
      <c r="I28" s="7"/>
      <c r="J28" s="7"/>
      <c r="K28" s="7"/>
    </row>
    <row r="29" spans="1:13" ht="16" thickBot="1" x14ac:dyDescent="0.25">
      <c r="A29" s="3">
        <v>26</v>
      </c>
      <c r="B29" s="4" t="s">
        <v>10</v>
      </c>
      <c r="C29" s="5" t="s">
        <v>656</v>
      </c>
      <c r="D29" s="5" t="s">
        <v>657</v>
      </c>
      <c r="E29" s="6" t="s">
        <v>13</v>
      </c>
      <c r="F29" s="5" t="s">
        <v>14</v>
      </c>
      <c r="G29" s="9">
        <f>G10-G25</f>
        <v>-40099.800000000003</v>
      </c>
      <c r="H29" s="7"/>
      <c r="I29" s="7"/>
      <c r="J29" s="7"/>
      <c r="K29" s="7"/>
      <c r="L29" s="2">
        <f>-SUM(L12:L28)</f>
        <v>-34526.618999999999</v>
      </c>
    </row>
    <row r="30" spans="1:13" ht="16" thickTop="1" x14ac:dyDescent="0.2">
      <c r="A30" s="3"/>
      <c r="B30" s="4"/>
      <c r="C30" s="5"/>
      <c r="D30" s="5"/>
      <c r="E30" s="6"/>
      <c r="F30" s="5"/>
      <c r="G30" s="7"/>
      <c r="H30" s="7"/>
      <c r="I30" s="7"/>
      <c r="J30" s="7"/>
      <c r="K30" s="7"/>
    </row>
    <row r="31" spans="1:13" x14ac:dyDescent="0.2">
      <c r="A31" s="3"/>
      <c r="B31" s="4"/>
      <c r="C31" s="5"/>
      <c r="D31" s="5"/>
      <c r="E31" s="6"/>
      <c r="F31" s="5"/>
      <c r="G31" s="7"/>
      <c r="H31" s="7"/>
      <c r="I31" s="7"/>
      <c r="J31" s="7"/>
      <c r="K31" s="7"/>
    </row>
    <row r="32" spans="1:13" x14ac:dyDescent="0.2">
      <c r="A32" s="3"/>
      <c r="B32" s="4"/>
      <c r="C32" s="5"/>
      <c r="D32" s="5"/>
      <c r="E32" s="6"/>
      <c r="F32" s="5"/>
      <c r="G32" s="7"/>
      <c r="H32" s="7"/>
      <c r="I32" s="7"/>
      <c r="J32" s="7"/>
      <c r="K32" s="7"/>
    </row>
    <row r="33" spans="1:11" x14ac:dyDescent="0.2">
      <c r="A33" s="3"/>
      <c r="B33" s="4"/>
      <c r="C33" s="5"/>
      <c r="D33" s="5"/>
      <c r="E33" s="6"/>
      <c r="F33" s="5"/>
      <c r="G33" s="7"/>
      <c r="H33" s="7"/>
      <c r="I33" s="7"/>
      <c r="J33" s="7"/>
      <c r="K33" s="7"/>
    </row>
    <row r="34" spans="1:11" x14ac:dyDescent="0.2">
      <c r="A34" s="3"/>
      <c r="B34" s="4"/>
      <c r="C34" s="5"/>
      <c r="D34" s="5"/>
      <c r="E34" s="6"/>
      <c r="F34" s="5"/>
      <c r="G34" s="7"/>
      <c r="H34" s="7"/>
      <c r="I34" s="7"/>
      <c r="J34" s="7"/>
      <c r="K34" s="7"/>
    </row>
    <row r="35" spans="1:11" x14ac:dyDescent="0.2">
      <c r="A35" s="3"/>
      <c r="B35" s="4"/>
      <c r="C35" s="5"/>
      <c r="D35" s="5"/>
      <c r="E35" s="6"/>
      <c r="F35" s="5"/>
      <c r="G35" s="7"/>
      <c r="H35" s="7"/>
      <c r="I35" s="7"/>
      <c r="J35" s="7"/>
      <c r="K35" s="7"/>
    </row>
    <row r="36" spans="1:11" x14ac:dyDescent="0.2">
      <c r="A36" s="3"/>
      <c r="B36" s="4"/>
      <c r="C36" s="5"/>
      <c r="D36" s="5"/>
      <c r="E36" s="6"/>
      <c r="F36" s="5"/>
      <c r="G36" s="7"/>
      <c r="H36" s="7"/>
      <c r="I36" s="7"/>
      <c r="J36" s="7"/>
      <c r="K36" s="7"/>
    </row>
    <row r="37" spans="1:11" x14ac:dyDescent="0.2">
      <c r="A37" s="3"/>
      <c r="B37" s="4"/>
      <c r="C37" s="5"/>
      <c r="D37" s="5"/>
      <c r="E37" s="6"/>
      <c r="F37" s="5"/>
      <c r="G37" s="7"/>
      <c r="H37" s="7"/>
      <c r="I37" s="7"/>
      <c r="J37" s="7"/>
      <c r="K37" s="7"/>
    </row>
    <row r="38" spans="1:11" x14ac:dyDescent="0.2">
      <c r="A38" s="3"/>
      <c r="B38" s="4"/>
      <c r="C38" s="5"/>
      <c r="D38" s="5"/>
      <c r="E38" s="6"/>
      <c r="F38" s="5"/>
      <c r="G38" s="7"/>
      <c r="H38" s="7"/>
      <c r="I38" s="7"/>
      <c r="J38" s="7"/>
      <c r="K38" s="7"/>
    </row>
    <row r="39" spans="1:11" x14ac:dyDescent="0.2">
      <c r="A39" s="3"/>
      <c r="B39" s="4"/>
      <c r="C39" s="5"/>
      <c r="D39" s="5"/>
      <c r="E39" s="6"/>
      <c r="F39" s="5"/>
      <c r="G39" s="7"/>
      <c r="H39" s="7"/>
      <c r="I39" s="7"/>
      <c r="J39" s="7"/>
      <c r="K39" s="7"/>
    </row>
    <row r="40" spans="1:11" x14ac:dyDescent="0.2">
      <c r="A40" s="3"/>
      <c r="B40" s="4"/>
      <c r="C40" s="5"/>
      <c r="D40" s="5"/>
      <c r="E40" s="6"/>
      <c r="F40" s="5"/>
      <c r="G40" s="7"/>
      <c r="H40" s="7"/>
      <c r="I40" s="7"/>
      <c r="J40" s="7"/>
      <c r="K40" s="7"/>
    </row>
    <row r="41" spans="1:11" x14ac:dyDescent="0.2">
      <c r="A41" s="3"/>
      <c r="B41" s="4"/>
      <c r="C41" s="5"/>
      <c r="D41" s="5"/>
      <c r="E41" s="6"/>
      <c r="F41" s="5"/>
      <c r="G41" s="7"/>
      <c r="H41" s="7"/>
      <c r="I41" s="7"/>
      <c r="J41" s="7"/>
      <c r="K41" s="7"/>
    </row>
    <row r="42" spans="1:11" x14ac:dyDescent="0.2">
      <c r="A42" s="3"/>
      <c r="B42" s="4"/>
      <c r="C42" s="5"/>
      <c r="D42" s="5"/>
      <c r="E42" s="6"/>
      <c r="F42" s="5"/>
      <c r="G42" s="7"/>
      <c r="H42" s="7"/>
      <c r="I42" s="7"/>
      <c r="J42" s="7"/>
      <c r="K42" s="7"/>
    </row>
    <row r="43" spans="1:11" x14ac:dyDescent="0.2">
      <c r="A43" s="3"/>
      <c r="B43" s="4"/>
      <c r="C43" s="5"/>
      <c r="D43" s="5"/>
      <c r="E43" s="6"/>
      <c r="F43" s="5"/>
      <c r="G43" s="7"/>
      <c r="H43" s="7"/>
      <c r="I43" s="7"/>
      <c r="J43" s="7"/>
      <c r="K43" s="7"/>
    </row>
    <row r="44" spans="1:11" x14ac:dyDescent="0.2">
      <c r="A44" s="3"/>
      <c r="B44" s="4"/>
      <c r="C44" s="5"/>
      <c r="D44" s="5"/>
      <c r="E44" s="6"/>
      <c r="F44" s="5"/>
      <c r="G44" s="7"/>
      <c r="H44" s="7"/>
      <c r="I44" s="7"/>
      <c r="J44" s="7"/>
      <c r="K44" s="7"/>
    </row>
    <row r="45" spans="1:11" x14ac:dyDescent="0.2">
      <c r="A45" s="3"/>
      <c r="B45" s="4"/>
      <c r="C45" s="5"/>
      <c r="D45" s="5"/>
      <c r="E45" s="6"/>
      <c r="F45" s="5"/>
      <c r="G45" s="7"/>
      <c r="H45" s="7"/>
      <c r="I45" s="7"/>
      <c r="J45" s="7"/>
      <c r="K45" s="7"/>
    </row>
    <row r="46" spans="1:11" x14ac:dyDescent="0.2">
      <c r="A46" s="3"/>
      <c r="B46" s="4"/>
      <c r="C46" s="5"/>
      <c r="D46" s="5"/>
      <c r="E46" s="6"/>
      <c r="F46" s="5"/>
      <c r="G46" s="7"/>
      <c r="H46" s="7"/>
      <c r="I46" s="7"/>
      <c r="J46" s="7"/>
      <c r="K46" s="7"/>
    </row>
    <row r="47" spans="1:11" x14ac:dyDescent="0.2">
      <c r="A47" s="3"/>
      <c r="B47" s="4"/>
      <c r="C47" s="5"/>
      <c r="D47" s="5"/>
      <c r="E47" s="6"/>
      <c r="F47" s="5"/>
      <c r="G47" s="7"/>
      <c r="H47" s="7"/>
      <c r="I47" s="7"/>
      <c r="J47" s="7"/>
      <c r="K47" s="7"/>
    </row>
    <row r="48" spans="1:11" x14ac:dyDescent="0.2">
      <c r="A48" s="3"/>
      <c r="B48" s="4"/>
      <c r="C48" s="5"/>
      <c r="D48" s="5"/>
      <c r="E48" s="6"/>
      <c r="F48" s="5"/>
      <c r="G48" s="7"/>
      <c r="H48" s="7"/>
      <c r="I48" s="7"/>
      <c r="J48" s="7"/>
      <c r="K48" s="7"/>
    </row>
    <row r="49" spans="1:11" x14ac:dyDescent="0.2">
      <c r="A49" s="3"/>
      <c r="B49" s="4"/>
      <c r="C49" s="5"/>
      <c r="D49" s="5"/>
      <c r="E49" s="6"/>
      <c r="F49" s="5"/>
      <c r="G49" s="7"/>
      <c r="H49" s="7"/>
      <c r="I49" s="7"/>
      <c r="J49" s="7"/>
      <c r="K49" s="7"/>
    </row>
    <row r="50" spans="1:11" x14ac:dyDescent="0.2">
      <c r="A50" s="3"/>
      <c r="B50" s="4"/>
      <c r="C50" s="5"/>
      <c r="D50" s="5"/>
      <c r="E50" s="6"/>
      <c r="F50" s="5"/>
      <c r="G50" s="7"/>
      <c r="H50" s="7"/>
      <c r="I50" s="7"/>
      <c r="J50" s="7"/>
      <c r="K50" s="7"/>
    </row>
    <row r="51" spans="1:11" x14ac:dyDescent="0.2">
      <c r="A51" s="3"/>
      <c r="B51" s="4"/>
      <c r="C51" s="5"/>
      <c r="D51" s="5"/>
      <c r="E51" s="6"/>
      <c r="F51" s="5"/>
      <c r="G51" s="7"/>
      <c r="H51" s="7"/>
      <c r="I51" s="7"/>
      <c r="J51" s="7"/>
      <c r="K51" s="7"/>
    </row>
    <row r="52" spans="1:11" x14ac:dyDescent="0.2">
      <c r="A52" s="3"/>
      <c r="B52" s="4"/>
      <c r="C52" s="5"/>
      <c r="D52" s="5"/>
      <c r="E52" s="6"/>
      <c r="F52" s="5"/>
      <c r="G52" s="7"/>
      <c r="H52" s="7"/>
      <c r="I52" s="7"/>
      <c r="J52" s="7"/>
      <c r="K52" s="7"/>
    </row>
    <row r="53" spans="1:11" x14ac:dyDescent="0.2">
      <c r="A53" s="3"/>
      <c r="B53" s="4"/>
      <c r="C53" s="5"/>
      <c r="D53" s="5"/>
      <c r="E53" s="6"/>
      <c r="F53" s="5"/>
      <c r="G53" s="7"/>
      <c r="H53" s="7"/>
      <c r="I53" s="7"/>
      <c r="J53" s="7"/>
      <c r="K53" s="7"/>
    </row>
    <row r="54" spans="1:11" x14ac:dyDescent="0.2">
      <c r="A54" s="3"/>
      <c r="B54" s="4"/>
      <c r="C54" s="5"/>
      <c r="D54" s="5"/>
      <c r="E54" s="6"/>
      <c r="F54" s="5"/>
      <c r="G54" s="7"/>
      <c r="H54" s="7"/>
      <c r="I54" s="7"/>
      <c r="J54" s="7"/>
      <c r="K54" s="7"/>
    </row>
    <row r="55" spans="1:11" x14ac:dyDescent="0.2">
      <c r="A55" s="3"/>
      <c r="B55" s="4"/>
      <c r="C55" s="5"/>
      <c r="D55" s="5"/>
      <c r="E55" s="6"/>
      <c r="F55" s="5"/>
      <c r="G55" s="7"/>
      <c r="H55" s="7"/>
      <c r="I55" s="7"/>
      <c r="J55" s="7"/>
      <c r="K55" s="7"/>
    </row>
    <row r="56" spans="1:11" x14ac:dyDescent="0.2">
      <c r="A56" s="3"/>
      <c r="B56" s="4"/>
      <c r="C56" s="5"/>
      <c r="D56" s="5"/>
      <c r="E56" s="6"/>
      <c r="F56" s="5"/>
      <c r="G56" s="7"/>
      <c r="H56" s="7"/>
      <c r="I56" s="7"/>
      <c r="J56" s="7"/>
      <c r="K56" s="7"/>
    </row>
  </sheetData>
  <mergeCells count="3">
    <mergeCell ref="A1:K1"/>
    <mergeCell ref="A3:K3"/>
    <mergeCell ref="A5:K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5727D-E718-49C1-A84F-E65A1D9597BD}">
  <dimension ref="A1:S139"/>
  <sheetViews>
    <sheetView topLeftCell="A34" workbookViewId="0">
      <selection activeCell="G72" sqref="G72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3.1640625" bestFit="1" customWidth="1"/>
    <col min="4" max="4" width="26.33203125" bestFit="1" customWidth="1"/>
    <col min="5" max="6" width="2.83203125" bestFit="1" customWidth="1"/>
    <col min="7" max="7" width="19.1640625" bestFit="1" customWidth="1"/>
    <col min="8" max="11" width="1" bestFit="1" customWidth="1"/>
    <col min="12" max="12" width="11.5" hidden="1" customWidth="1"/>
    <col min="13" max="21" width="0" hidden="1" customWidth="1"/>
  </cols>
  <sheetData>
    <row r="1" spans="1:13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3" ht="18" x14ac:dyDescent="0.2">
      <c r="A3" s="35" t="s">
        <v>523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3" ht="16" x14ac:dyDescent="0.2">
      <c r="A5" s="36" t="s">
        <v>524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3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1362</v>
      </c>
      <c r="H7" s="1" t="s">
        <v>9</v>
      </c>
      <c r="I7" s="1" t="s">
        <v>9</v>
      </c>
      <c r="J7" s="1" t="s">
        <v>9</v>
      </c>
      <c r="K7" s="1" t="s">
        <v>9</v>
      </c>
    </row>
    <row r="8" spans="1:13" x14ac:dyDescent="0.2">
      <c r="A8" s="3">
        <v>1</v>
      </c>
      <c r="B8" s="4" t="s">
        <v>10</v>
      </c>
      <c r="C8" s="15" t="s">
        <v>525</v>
      </c>
      <c r="D8" s="15" t="s">
        <v>526</v>
      </c>
      <c r="E8" s="13" t="s">
        <v>13</v>
      </c>
      <c r="F8" s="15" t="s">
        <v>14</v>
      </c>
      <c r="G8" s="12"/>
      <c r="H8" s="7"/>
      <c r="I8" s="7"/>
      <c r="J8" s="7"/>
      <c r="K8" s="7"/>
      <c r="L8">
        <v>30810</v>
      </c>
      <c r="M8" t="s">
        <v>1309</v>
      </c>
    </row>
    <row r="9" spans="1:13" x14ac:dyDescent="0.2">
      <c r="A9" s="3">
        <v>2</v>
      </c>
      <c r="B9" s="4" t="s">
        <v>10</v>
      </c>
      <c r="C9" s="15" t="s">
        <v>527</v>
      </c>
      <c r="D9" s="15" t="s">
        <v>528</v>
      </c>
      <c r="E9" s="13" t="s">
        <v>13</v>
      </c>
      <c r="F9" s="15" t="s">
        <v>14</v>
      </c>
      <c r="G9" s="12"/>
      <c r="H9" s="7"/>
      <c r="I9" s="7"/>
      <c r="J9" s="7"/>
      <c r="K9" s="7"/>
      <c r="L9">
        <v>14</v>
      </c>
      <c r="M9" t="s">
        <v>1309</v>
      </c>
    </row>
    <row r="10" spans="1:13" x14ac:dyDescent="0.2">
      <c r="A10" s="3">
        <v>3</v>
      </c>
      <c r="B10" s="4" t="s">
        <v>10</v>
      </c>
      <c r="C10" s="15" t="s">
        <v>529</v>
      </c>
      <c r="D10" s="15" t="s">
        <v>530</v>
      </c>
      <c r="E10" s="13" t="s">
        <v>13</v>
      </c>
      <c r="F10" s="15" t="s">
        <v>14</v>
      </c>
      <c r="G10" s="12"/>
      <c r="H10" s="7"/>
      <c r="I10" s="7"/>
      <c r="J10" s="7"/>
      <c r="K10" s="7"/>
      <c r="L10">
        <v>0</v>
      </c>
    </row>
    <row r="11" spans="1:13" x14ac:dyDescent="0.2">
      <c r="A11" s="3">
        <v>4</v>
      </c>
      <c r="B11" s="4" t="s">
        <v>10</v>
      </c>
      <c r="C11" s="15" t="s">
        <v>531</v>
      </c>
      <c r="D11" s="15" t="s">
        <v>532</v>
      </c>
      <c r="E11" s="13" t="s">
        <v>13</v>
      </c>
      <c r="F11" s="15" t="s">
        <v>14</v>
      </c>
      <c r="G11" s="12"/>
      <c r="H11" s="7"/>
      <c r="I11" s="7"/>
      <c r="J11" s="7"/>
      <c r="K11" s="7"/>
      <c r="L11">
        <v>2453</v>
      </c>
      <c r="M11" t="s">
        <v>1309</v>
      </c>
    </row>
    <row r="12" spans="1:13" x14ac:dyDescent="0.2">
      <c r="A12" s="3">
        <v>5</v>
      </c>
      <c r="B12" s="4" t="s">
        <v>10</v>
      </c>
      <c r="C12" s="15" t="s">
        <v>533</v>
      </c>
      <c r="D12" s="15" t="s">
        <v>534</v>
      </c>
      <c r="E12" s="13" t="s">
        <v>13</v>
      </c>
      <c r="F12" s="15" t="s">
        <v>14</v>
      </c>
      <c r="G12" s="12"/>
      <c r="H12" s="7"/>
      <c r="I12" s="7"/>
      <c r="J12" s="7"/>
      <c r="K12" s="7"/>
      <c r="L12">
        <v>0</v>
      </c>
      <c r="M12" t="s">
        <v>1309</v>
      </c>
    </row>
    <row r="13" spans="1:13" x14ac:dyDescent="0.2">
      <c r="A13" s="3">
        <v>6</v>
      </c>
      <c r="B13" s="4" t="s">
        <v>10</v>
      </c>
      <c r="C13" s="5" t="s">
        <v>535</v>
      </c>
      <c r="D13" s="5" t="s">
        <v>536</v>
      </c>
      <c r="E13" s="6" t="s">
        <v>13</v>
      </c>
      <c r="F13" s="5" t="s">
        <v>14</v>
      </c>
      <c r="G13" s="7">
        <v>70000</v>
      </c>
      <c r="H13" s="7"/>
      <c r="I13" s="7"/>
      <c r="J13" s="7"/>
      <c r="K13" s="7"/>
    </row>
    <row r="14" spans="1:13" x14ac:dyDescent="0.2">
      <c r="A14" s="3">
        <v>7</v>
      </c>
      <c r="B14" s="4" t="s">
        <v>10</v>
      </c>
      <c r="C14" s="5" t="s">
        <v>537</v>
      </c>
      <c r="D14" s="5" t="s">
        <v>538</v>
      </c>
      <c r="E14" s="6" t="s">
        <v>13</v>
      </c>
      <c r="F14" s="5" t="s">
        <v>14</v>
      </c>
      <c r="G14" s="7"/>
      <c r="H14" s="7"/>
      <c r="I14" s="7"/>
      <c r="J14" s="7"/>
      <c r="K14" s="7"/>
    </row>
    <row r="15" spans="1:13" x14ac:dyDescent="0.2">
      <c r="A15" s="3">
        <v>8</v>
      </c>
      <c r="B15" s="4" t="s">
        <v>10</v>
      </c>
      <c r="C15" s="15" t="s">
        <v>539</v>
      </c>
      <c r="D15" s="15" t="s">
        <v>540</v>
      </c>
      <c r="E15" s="13" t="s">
        <v>13</v>
      </c>
      <c r="F15" s="15" t="s">
        <v>14</v>
      </c>
      <c r="G15" s="12"/>
      <c r="H15" s="7"/>
      <c r="I15" s="7"/>
      <c r="J15" s="7"/>
      <c r="K15" s="7"/>
      <c r="L15">
        <v>72385</v>
      </c>
      <c r="M15" t="s">
        <v>1310</v>
      </c>
    </row>
    <row r="16" spans="1:13" x14ac:dyDescent="0.2">
      <c r="A16" s="3">
        <v>9</v>
      </c>
      <c r="B16" s="4" t="s">
        <v>10</v>
      </c>
      <c r="C16" s="15" t="s">
        <v>541</v>
      </c>
      <c r="D16" s="15" t="s">
        <v>542</v>
      </c>
      <c r="E16" s="13" t="s">
        <v>13</v>
      </c>
      <c r="F16" s="15" t="s">
        <v>14</v>
      </c>
      <c r="G16" s="12"/>
      <c r="H16" s="7"/>
      <c r="I16" s="7"/>
      <c r="J16" s="7"/>
      <c r="K16" s="7"/>
      <c r="L16">
        <v>8.35</v>
      </c>
      <c r="M16" t="s">
        <v>1310</v>
      </c>
    </row>
    <row r="17" spans="1:13" x14ac:dyDescent="0.2">
      <c r="A17" s="3">
        <v>10</v>
      </c>
      <c r="B17" s="4" t="s">
        <v>10</v>
      </c>
      <c r="C17" s="15" t="s">
        <v>543</v>
      </c>
      <c r="D17" s="15" t="s">
        <v>544</v>
      </c>
      <c r="E17" s="13" t="s">
        <v>13</v>
      </c>
      <c r="F17" s="15" t="s">
        <v>14</v>
      </c>
      <c r="G17" s="12"/>
      <c r="H17" s="7"/>
      <c r="I17" s="7"/>
      <c r="J17" s="7"/>
      <c r="K17" s="7"/>
      <c r="M17" t="s">
        <v>1310</v>
      </c>
    </row>
    <row r="18" spans="1:13" x14ac:dyDescent="0.2">
      <c r="A18" s="3">
        <v>11</v>
      </c>
      <c r="B18" s="4" t="s">
        <v>10</v>
      </c>
      <c r="C18" s="15" t="s">
        <v>545</v>
      </c>
      <c r="D18" s="15" t="s">
        <v>546</v>
      </c>
      <c r="E18" s="13" t="s">
        <v>13</v>
      </c>
      <c r="F18" s="15" t="s">
        <v>14</v>
      </c>
      <c r="G18" s="12"/>
      <c r="H18" s="7"/>
      <c r="I18" s="7"/>
      <c r="J18" s="7"/>
      <c r="K18" s="7"/>
      <c r="M18" t="s">
        <v>1310</v>
      </c>
    </row>
    <row r="19" spans="1:13" x14ac:dyDescent="0.2">
      <c r="A19" s="3">
        <v>12</v>
      </c>
      <c r="B19" s="4" t="s">
        <v>10</v>
      </c>
      <c r="C19" s="15" t="s">
        <v>547</v>
      </c>
      <c r="D19" s="15" t="s">
        <v>548</v>
      </c>
      <c r="E19" s="13" t="s">
        <v>13</v>
      </c>
      <c r="F19" s="15" t="s">
        <v>14</v>
      </c>
      <c r="G19" s="12"/>
      <c r="H19" s="7"/>
      <c r="I19" s="7"/>
      <c r="J19" s="7"/>
      <c r="K19" s="7"/>
      <c r="M19" t="s">
        <v>1310</v>
      </c>
    </row>
    <row r="20" spans="1:13" x14ac:dyDescent="0.2">
      <c r="A20" s="3">
        <v>13</v>
      </c>
      <c r="B20" s="4" t="s">
        <v>10</v>
      </c>
      <c r="C20" s="15" t="s">
        <v>549</v>
      </c>
      <c r="D20" s="15" t="s">
        <v>550</v>
      </c>
      <c r="E20" s="13" t="s">
        <v>13</v>
      </c>
      <c r="F20" s="15" t="s">
        <v>14</v>
      </c>
      <c r="G20" s="12"/>
      <c r="H20" s="7"/>
      <c r="I20" s="7"/>
      <c r="J20" s="7"/>
      <c r="K20" s="7"/>
      <c r="L20">
        <v>238</v>
      </c>
      <c r="M20" t="s">
        <v>1310</v>
      </c>
    </row>
    <row r="21" spans="1:13" x14ac:dyDescent="0.2">
      <c r="A21" s="3">
        <v>14</v>
      </c>
      <c r="B21" s="4" t="s">
        <v>10</v>
      </c>
      <c r="C21" s="5" t="s">
        <v>551</v>
      </c>
      <c r="D21" s="5" t="s">
        <v>552</v>
      </c>
      <c r="E21" s="6" t="s">
        <v>13</v>
      </c>
      <c r="F21" s="5" t="s">
        <v>14</v>
      </c>
      <c r="G21" s="7"/>
      <c r="H21" s="7"/>
      <c r="I21" s="7"/>
      <c r="J21" s="7"/>
      <c r="K21" s="7"/>
    </row>
    <row r="22" spans="1:13" x14ac:dyDescent="0.2">
      <c r="A22" s="3">
        <v>15</v>
      </c>
      <c r="B22" s="4" t="s">
        <v>10</v>
      </c>
      <c r="C22" s="5" t="s">
        <v>553</v>
      </c>
      <c r="D22" s="5" t="s">
        <v>554</v>
      </c>
      <c r="E22" s="6" t="s">
        <v>13</v>
      </c>
      <c r="F22" s="5" t="s">
        <v>14</v>
      </c>
      <c r="G22" s="7"/>
      <c r="H22" s="7"/>
      <c r="I22" s="7"/>
      <c r="J22" s="7"/>
      <c r="K22" s="7"/>
    </row>
    <row r="23" spans="1:13" x14ac:dyDescent="0.2">
      <c r="A23" s="3">
        <v>16</v>
      </c>
      <c r="B23" s="4" t="s">
        <v>10</v>
      </c>
      <c r="C23" s="5" t="s">
        <v>555</v>
      </c>
      <c r="D23" s="5" t="s">
        <v>556</v>
      </c>
      <c r="E23" s="6" t="s">
        <v>13</v>
      </c>
      <c r="F23" s="5" t="s">
        <v>14</v>
      </c>
      <c r="G23" s="7"/>
      <c r="H23" s="7"/>
      <c r="I23" s="7"/>
      <c r="J23" s="7"/>
      <c r="K23" s="7"/>
      <c r="L23">
        <v>0</v>
      </c>
    </row>
    <row r="24" spans="1:13" x14ac:dyDescent="0.2">
      <c r="A24" s="3">
        <v>17</v>
      </c>
      <c r="B24" s="4" t="s">
        <v>10</v>
      </c>
      <c r="C24" s="15" t="s">
        <v>557</v>
      </c>
      <c r="D24" s="15" t="s">
        <v>1311</v>
      </c>
      <c r="E24" s="13" t="s">
        <v>13</v>
      </c>
      <c r="F24" s="15" t="s">
        <v>14</v>
      </c>
      <c r="G24" s="21"/>
      <c r="H24" s="7"/>
      <c r="I24" s="7"/>
      <c r="J24" s="7"/>
      <c r="K24" s="7"/>
      <c r="L24">
        <f>7000*4</f>
        <v>28000</v>
      </c>
      <c r="M24" t="s">
        <v>1312</v>
      </c>
    </row>
    <row r="25" spans="1:13" x14ac:dyDescent="0.2">
      <c r="A25" s="3">
        <v>19</v>
      </c>
      <c r="B25" s="4" t="s">
        <v>10</v>
      </c>
      <c r="C25" s="5" t="s">
        <v>558</v>
      </c>
      <c r="D25" s="5" t="s">
        <v>113</v>
      </c>
      <c r="E25" s="6" t="s">
        <v>13</v>
      </c>
      <c r="F25" s="5" t="s">
        <v>14</v>
      </c>
      <c r="G25" s="7">
        <f>SUM(G8:G24)</f>
        <v>70000</v>
      </c>
      <c r="H25" s="7"/>
      <c r="I25" s="7"/>
      <c r="J25" s="7"/>
      <c r="K25" s="7"/>
      <c r="L25">
        <f>SUM(L8:L24)</f>
        <v>133908.35</v>
      </c>
    </row>
    <row r="26" spans="1:13" x14ac:dyDescent="0.2">
      <c r="A26" s="3">
        <v>20</v>
      </c>
      <c r="B26" s="4"/>
      <c r="C26" s="5" t="s">
        <v>14</v>
      </c>
      <c r="D26" s="5" t="s">
        <v>14</v>
      </c>
      <c r="E26" s="6" t="s">
        <v>13</v>
      </c>
      <c r="F26" s="5" t="s">
        <v>14</v>
      </c>
      <c r="G26" s="7"/>
      <c r="H26" s="7"/>
      <c r="I26" s="7"/>
      <c r="J26" s="7"/>
      <c r="K26" s="7"/>
    </row>
    <row r="27" spans="1:13" x14ac:dyDescent="0.2">
      <c r="A27" s="3">
        <v>21</v>
      </c>
      <c r="B27" s="4" t="s">
        <v>10</v>
      </c>
      <c r="C27" s="5" t="s">
        <v>559</v>
      </c>
      <c r="D27" s="5" t="s">
        <v>560</v>
      </c>
      <c r="E27" s="6" t="s">
        <v>13</v>
      </c>
      <c r="F27" s="5" t="s">
        <v>14</v>
      </c>
      <c r="G27" s="7"/>
      <c r="H27" s="7"/>
      <c r="I27" s="7"/>
      <c r="J27" s="7"/>
      <c r="K27" s="7"/>
      <c r="L27">
        <v>-8897.8700000000008</v>
      </c>
    </row>
    <row r="28" spans="1:13" x14ac:dyDescent="0.2">
      <c r="A28" s="3">
        <v>22</v>
      </c>
      <c r="B28" s="4" t="s">
        <v>10</v>
      </c>
      <c r="C28" s="5" t="s">
        <v>561</v>
      </c>
      <c r="D28" s="5" t="s">
        <v>562</v>
      </c>
      <c r="E28" s="6" t="s">
        <v>13</v>
      </c>
      <c r="F28" s="5" t="s">
        <v>14</v>
      </c>
      <c r="G28" s="7"/>
      <c r="H28" s="7"/>
      <c r="I28" s="7"/>
      <c r="J28" s="7"/>
      <c r="K28" s="7"/>
      <c r="L28">
        <v>58</v>
      </c>
    </row>
    <row r="29" spans="1:13" x14ac:dyDescent="0.2">
      <c r="A29" s="3">
        <v>23</v>
      </c>
      <c r="B29" s="4" t="s">
        <v>10</v>
      </c>
      <c r="C29" s="5" t="s">
        <v>563</v>
      </c>
      <c r="D29" s="5" t="s">
        <v>564</v>
      </c>
      <c r="E29" s="6" t="s">
        <v>13</v>
      </c>
      <c r="F29" s="5" t="s">
        <v>14</v>
      </c>
      <c r="G29" s="7"/>
      <c r="H29" s="7"/>
      <c r="I29" s="7"/>
      <c r="J29" s="7"/>
      <c r="K29" s="7"/>
    </row>
    <row r="30" spans="1:13" x14ac:dyDescent="0.2">
      <c r="A30" s="3">
        <v>24</v>
      </c>
      <c r="B30" s="4" t="s">
        <v>10</v>
      </c>
      <c r="C30" s="5" t="s">
        <v>565</v>
      </c>
      <c r="D30" s="5" t="s">
        <v>566</v>
      </c>
      <c r="E30" s="6" t="s">
        <v>13</v>
      </c>
      <c r="F30" s="5" t="s">
        <v>14</v>
      </c>
      <c r="G30" s="7"/>
      <c r="H30" s="7"/>
      <c r="I30" s="7"/>
      <c r="J30" s="7"/>
      <c r="K30" s="7"/>
      <c r="L30">
        <v>245</v>
      </c>
    </row>
    <row r="31" spans="1:13" x14ac:dyDescent="0.2">
      <c r="A31" s="3">
        <v>25</v>
      </c>
      <c r="B31" s="4" t="s">
        <v>10</v>
      </c>
      <c r="C31" s="5" t="s">
        <v>567</v>
      </c>
      <c r="D31" s="5" t="s">
        <v>568</v>
      </c>
      <c r="E31" s="6" t="s">
        <v>13</v>
      </c>
      <c r="F31" s="5" t="s">
        <v>14</v>
      </c>
      <c r="G31" s="7"/>
      <c r="H31" s="7"/>
      <c r="I31" s="7"/>
      <c r="J31" s="7"/>
      <c r="K31" s="7"/>
      <c r="L31">
        <v>941</v>
      </c>
    </row>
    <row r="32" spans="1:13" x14ac:dyDescent="0.2">
      <c r="A32" s="3">
        <v>26</v>
      </c>
      <c r="B32" s="4" t="s">
        <v>10</v>
      </c>
      <c r="C32" s="5" t="s">
        <v>569</v>
      </c>
      <c r="D32" s="5" t="s">
        <v>570</v>
      </c>
      <c r="E32" s="6" t="s">
        <v>13</v>
      </c>
      <c r="F32" s="5" t="s">
        <v>14</v>
      </c>
      <c r="G32" s="7"/>
      <c r="H32" s="7"/>
      <c r="I32" s="7"/>
      <c r="J32" s="7"/>
      <c r="K32" s="7"/>
    </row>
    <row r="33" spans="1:19" x14ac:dyDescent="0.2">
      <c r="A33" s="3">
        <v>27</v>
      </c>
      <c r="B33" s="4" t="s">
        <v>10</v>
      </c>
      <c r="C33" s="5" t="s">
        <v>571</v>
      </c>
      <c r="D33" s="5" t="s">
        <v>572</v>
      </c>
      <c r="E33" s="6" t="s">
        <v>13</v>
      </c>
      <c r="F33" s="5" t="s">
        <v>14</v>
      </c>
      <c r="G33" s="7"/>
      <c r="H33" s="7"/>
      <c r="I33" s="7"/>
      <c r="J33" s="7"/>
      <c r="K33" s="7"/>
      <c r="L33">
        <v>16486</v>
      </c>
    </row>
    <row r="34" spans="1:19" x14ac:dyDescent="0.2">
      <c r="A34" s="3">
        <v>28</v>
      </c>
      <c r="B34" s="4" t="s">
        <v>10</v>
      </c>
      <c r="C34" s="5" t="s">
        <v>573</v>
      </c>
      <c r="D34" s="5" t="s">
        <v>574</v>
      </c>
      <c r="E34" s="6" t="s">
        <v>13</v>
      </c>
      <c r="F34" s="5" t="s">
        <v>14</v>
      </c>
      <c r="G34" s="7"/>
      <c r="H34" s="7"/>
      <c r="I34" s="7"/>
      <c r="J34" s="7"/>
      <c r="K34" s="7"/>
      <c r="L34">
        <v>6748</v>
      </c>
    </row>
    <row r="35" spans="1:19" x14ac:dyDescent="0.2">
      <c r="A35" s="3">
        <v>29</v>
      </c>
      <c r="B35" s="4" t="s">
        <v>10</v>
      </c>
      <c r="C35" s="5" t="s">
        <v>575</v>
      </c>
      <c r="D35" s="5" t="s">
        <v>576</v>
      </c>
      <c r="E35" s="6" t="s">
        <v>13</v>
      </c>
      <c r="F35" s="5" t="s">
        <v>14</v>
      </c>
      <c r="G35" s="7"/>
      <c r="H35" s="7"/>
      <c r="I35" s="7"/>
      <c r="J35" s="7"/>
      <c r="K35" s="7"/>
    </row>
    <row r="36" spans="1:19" x14ac:dyDescent="0.2">
      <c r="A36" s="3">
        <v>30</v>
      </c>
      <c r="B36" s="4" t="s">
        <v>10</v>
      </c>
      <c r="C36" s="5" t="s">
        <v>577</v>
      </c>
      <c r="D36" s="5" t="s">
        <v>578</v>
      </c>
      <c r="E36" s="6" t="s">
        <v>13</v>
      </c>
      <c r="F36" s="5" t="s">
        <v>14</v>
      </c>
      <c r="G36" s="7"/>
      <c r="H36" s="7"/>
      <c r="I36" s="7"/>
      <c r="J36" s="7"/>
      <c r="K36" s="7"/>
    </row>
    <row r="37" spans="1:19" x14ac:dyDescent="0.2">
      <c r="A37" s="3">
        <v>31</v>
      </c>
      <c r="B37" s="4" t="s">
        <v>10</v>
      </c>
      <c r="C37" s="5" t="s">
        <v>579</v>
      </c>
      <c r="D37" s="5" t="s">
        <v>580</v>
      </c>
      <c r="E37" s="6" t="s">
        <v>13</v>
      </c>
      <c r="F37" s="5" t="s">
        <v>14</v>
      </c>
      <c r="G37" s="7"/>
      <c r="H37" s="7"/>
      <c r="I37" s="7"/>
      <c r="J37" s="7"/>
      <c r="K37" s="7"/>
    </row>
    <row r="38" spans="1:19" x14ac:dyDescent="0.2">
      <c r="A38" s="3">
        <v>32</v>
      </c>
      <c r="B38" s="4" t="s">
        <v>10</v>
      </c>
      <c r="C38" s="5" t="s">
        <v>581</v>
      </c>
      <c r="D38" s="5" t="s">
        <v>582</v>
      </c>
      <c r="E38" s="6" t="s">
        <v>13</v>
      </c>
      <c r="F38" s="5" t="s">
        <v>14</v>
      </c>
      <c r="G38" s="7"/>
      <c r="H38" s="7"/>
      <c r="I38" s="7"/>
      <c r="J38" s="7"/>
      <c r="K38" s="7"/>
      <c r="L38">
        <v>2042</v>
      </c>
    </row>
    <row r="39" spans="1:19" x14ac:dyDescent="0.2">
      <c r="A39" s="3">
        <v>33</v>
      </c>
      <c r="B39" s="4" t="s">
        <v>10</v>
      </c>
      <c r="C39" s="5" t="s">
        <v>583</v>
      </c>
      <c r="D39" s="5" t="s">
        <v>584</v>
      </c>
      <c r="E39" s="6" t="s">
        <v>13</v>
      </c>
      <c r="F39" s="5" t="s">
        <v>14</v>
      </c>
      <c r="G39" s="7"/>
      <c r="H39" s="7"/>
      <c r="I39" s="7"/>
      <c r="J39" s="7"/>
      <c r="K39" s="7"/>
    </row>
    <row r="40" spans="1:19" x14ac:dyDescent="0.2">
      <c r="A40" s="3">
        <v>34</v>
      </c>
      <c r="B40" s="4" t="s">
        <v>10</v>
      </c>
      <c r="C40" s="5" t="s">
        <v>585</v>
      </c>
      <c r="D40" s="5" t="s">
        <v>12</v>
      </c>
      <c r="E40" s="6" t="s">
        <v>13</v>
      </c>
      <c r="F40" s="5" t="s">
        <v>14</v>
      </c>
      <c r="G40" s="7"/>
      <c r="H40" s="7"/>
      <c r="I40" s="7"/>
      <c r="J40" s="7"/>
      <c r="K40" s="7"/>
      <c r="L40">
        <v>147</v>
      </c>
    </row>
    <row r="41" spans="1:19" x14ac:dyDescent="0.2">
      <c r="A41" s="3">
        <v>35</v>
      </c>
      <c r="B41" s="4" t="s">
        <v>10</v>
      </c>
      <c r="C41" s="5" t="s">
        <v>586</v>
      </c>
      <c r="D41" s="5" t="s">
        <v>22</v>
      </c>
      <c r="E41" s="6" t="s">
        <v>13</v>
      </c>
      <c r="F41" s="5" t="s">
        <v>14</v>
      </c>
      <c r="G41" s="7"/>
      <c r="H41" s="7"/>
      <c r="I41" s="7"/>
      <c r="J41" s="7"/>
      <c r="K41" s="7"/>
      <c r="L41">
        <v>406</v>
      </c>
    </row>
    <row r="42" spans="1:19" x14ac:dyDescent="0.2">
      <c r="A42" s="3">
        <v>36</v>
      </c>
      <c r="B42" s="4" t="s">
        <v>10</v>
      </c>
      <c r="C42" s="5" t="s">
        <v>587</v>
      </c>
      <c r="D42" s="5" t="s">
        <v>588</v>
      </c>
      <c r="E42" s="6" t="s">
        <v>13</v>
      </c>
      <c r="F42" s="5" t="s">
        <v>14</v>
      </c>
      <c r="G42" s="7"/>
      <c r="H42" s="7"/>
      <c r="I42" s="7"/>
      <c r="J42" s="7"/>
      <c r="K42" s="7"/>
    </row>
    <row r="43" spans="1:19" x14ac:dyDescent="0.2">
      <c r="A43" s="3">
        <v>37</v>
      </c>
      <c r="B43" s="4" t="s">
        <v>10</v>
      </c>
      <c r="C43" s="5" t="s">
        <v>589</v>
      </c>
      <c r="D43" s="5" t="s">
        <v>590</v>
      </c>
      <c r="E43" s="6" t="s">
        <v>13</v>
      </c>
      <c r="F43" s="5" t="s">
        <v>14</v>
      </c>
      <c r="G43" s="7"/>
      <c r="H43" s="7"/>
      <c r="I43" s="7"/>
      <c r="J43" s="7"/>
      <c r="K43" s="7"/>
    </row>
    <row r="44" spans="1:19" x14ac:dyDescent="0.2">
      <c r="A44" s="3">
        <v>38</v>
      </c>
      <c r="B44" s="4" t="s">
        <v>10</v>
      </c>
      <c r="C44" s="5" t="s">
        <v>591</v>
      </c>
      <c r="D44" s="5" t="s">
        <v>592</v>
      </c>
      <c r="E44" s="6" t="s">
        <v>13</v>
      </c>
      <c r="F44" s="5" t="s">
        <v>14</v>
      </c>
      <c r="G44" s="7"/>
      <c r="H44" s="7"/>
      <c r="I44" s="7"/>
      <c r="J44" s="7"/>
      <c r="K44" s="7"/>
      <c r="P44" t="s">
        <v>1313</v>
      </c>
      <c r="R44">
        <v>73248</v>
      </c>
    </row>
    <row r="45" spans="1:19" x14ac:dyDescent="0.2">
      <c r="A45" s="3">
        <v>39</v>
      </c>
      <c r="B45" s="4" t="s">
        <v>10</v>
      </c>
      <c r="C45" s="5" t="s">
        <v>593</v>
      </c>
      <c r="D45" s="5" t="s">
        <v>28</v>
      </c>
      <c r="E45" s="6" t="s">
        <v>13</v>
      </c>
      <c r="F45" s="5" t="s">
        <v>14</v>
      </c>
      <c r="G45" s="7"/>
      <c r="H45" s="7"/>
      <c r="I45" s="7"/>
      <c r="J45" s="7"/>
      <c r="K45" s="7"/>
      <c r="L45">
        <f>R45</f>
        <v>36624</v>
      </c>
      <c r="P45" t="s">
        <v>1314</v>
      </c>
      <c r="R45">
        <f>R44*6/12</f>
        <v>36624</v>
      </c>
      <c r="S45" t="s">
        <v>1315</v>
      </c>
    </row>
    <row r="46" spans="1:19" x14ac:dyDescent="0.2">
      <c r="A46" s="3">
        <v>40</v>
      </c>
      <c r="B46" s="4" t="s">
        <v>10</v>
      </c>
      <c r="C46" s="5" t="s">
        <v>594</v>
      </c>
      <c r="D46" s="5" t="s">
        <v>285</v>
      </c>
      <c r="E46" s="6" t="s">
        <v>13</v>
      </c>
      <c r="F46" s="5" t="s">
        <v>14</v>
      </c>
      <c r="G46" s="7"/>
      <c r="H46" s="7"/>
      <c r="I46" s="7"/>
      <c r="J46" s="7"/>
      <c r="K46" s="7"/>
      <c r="L46">
        <f>G46*0.5</f>
        <v>0</v>
      </c>
      <c r="M46" t="s">
        <v>1316</v>
      </c>
    </row>
    <row r="47" spans="1:19" x14ac:dyDescent="0.2">
      <c r="A47" s="3">
        <v>41</v>
      </c>
      <c r="B47" s="4" t="s">
        <v>10</v>
      </c>
      <c r="C47" s="5" t="s">
        <v>595</v>
      </c>
      <c r="D47" s="5" t="s">
        <v>34</v>
      </c>
      <c r="E47" s="6" t="s">
        <v>13</v>
      </c>
      <c r="F47" s="5" t="s">
        <v>14</v>
      </c>
      <c r="G47" s="7"/>
      <c r="H47" s="7"/>
      <c r="I47" s="7"/>
      <c r="J47" s="7"/>
      <c r="K47" s="7"/>
      <c r="L47">
        <f>G47*0.5</f>
        <v>0</v>
      </c>
      <c r="M47" t="s">
        <v>1316</v>
      </c>
    </row>
    <row r="48" spans="1:19" x14ac:dyDescent="0.2">
      <c r="A48" s="3">
        <v>42</v>
      </c>
      <c r="B48" s="4" t="s">
        <v>10</v>
      </c>
      <c r="C48" s="5" t="s">
        <v>596</v>
      </c>
      <c r="D48" s="5" t="s">
        <v>38</v>
      </c>
      <c r="E48" s="6" t="s">
        <v>13</v>
      </c>
      <c r="F48" s="5" t="s">
        <v>14</v>
      </c>
      <c r="G48" s="7"/>
      <c r="H48" s="7"/>
      <c r="I48" s="7"/>
      <c r="J48" s="7"/>
      <c r="K48" s="7"/>
      <c r="L48">
        <f>G48*0.5</f>
        <v>0</v>
      </c>
      <c r="M48" t="s">
        <v>1316</v>
      </c>
    </row>
    <row r="49" spans="1:12" x14ac:dyDescent="0.2">
      <c r="A49" s="3">
        <v>43</v>
      </c>
      <c r="B49" s="4" t="s">
        <v>10</v>
      </c>
      <c r="C49" s="5" t="s">
        <v>597</v>
      </c>
      <c r="D49" s="5" t="s">
        <v>598</v>
      </c>
      <c r="E49" s="6" t="s">
        <v>13</v>
      </c>
      <c r="F49" s="5" t="s">
        <v>14</v>
      </c>
      <c r="G49" s="7"/>
      <c r="H49" s="7"/>
      <c r="I49" s="7"/>
      <c r="J49" s="7"/>
      <c r="K49" s="7"/>
    </row>
    <row r="50" spans="1:12" x14ac:dyDescent="0.2">
      <c r="A50" s="3">
        <v>44</v>
      </c>
      <c r="B50" s="4" t="s">
        <v>10</v>
      </c>
      <c r="C50" s="5" t="s">
        <v>599</v>
      </c>
      <c r="D50" s="5" t="s">
        <v>406</v>
      </c>
      <c r="E50" s="6" t="s">
        <v>13</v>
      </c>
      <c r="F50" s="5" t="s">
        <v>14</v>
      </c>
      <c r="G50" s="7"/>
      <c r="H50" s="7"/>
      <c r="I50" s="7"/>
      <c r="J50" s="7"/>
      <c r="K50" s="7"/>
    </row>
    <row r="51" spans="1:12" x14ac:dyDescent="0.2">
      <c r="A51" s="3">
        <v>45</v>
      </c>
      <c r="B51" s="4" t="s">
        <v>10</v>
      </c>
      <c r="C51" s="5" t="s">
        <v>600</v>
      </c>
      <c r="D51" s="5" t="s">
        <v>601</v>
      </c>
      <c r="E51" s="6" t="s">
        <v>13</v>
      </c>
      <c r="F51" s="5" t="s">
        <v>14</v>
      </c>
      <c r="G51" s="7"/>
      <c r="H51" s="7"/>
      <c r="I51" s="7"/>
      <c r="J51" s="7"/>
      <c r="K51" s="7"/>
    </row>
    <row r="52" spans="1:12" x14ac:dyDescent="0.2">
      <c r="A52" s="3">
        <v>46</v>
      </c>
      <c r="B52" s="4" t="s">
        <v>10</v>
      </c>
      <c r="C52" s="5" t="s">
        <v>602</v>
      </c>
      <c r="D52" s="5" t="s">
        <v>603</v>
      </c>
      <c r="E52" s="6" t="s">
        <v>13</v>
      </c>
      <c r="F52" s="5" t="s">
        <v>14</v>
      </c>
      <c r="G52" s="7"/>
      <c r="H52" s="7"/>
      <c r="I52" s="7"/>
      <c r="J52" s="7"/>
      <c r="K52" s="7"/>
    </row>
    <row r="53" spans="1:12" x14ac:dyDescent="0.2">
      <c r="A53" s="3">
        <v>47</v>
      </c>
      <c r="B53" s="4" t="s">
        <v>10</v>
      </c>
      <c r="C53" s="5" t="s">
        <v>604</v>
      </c>
      <c r="D53" s="5" t="s">
        <v>605</v>
      </c>
      <c r="E53" s="6" t="s">
        <v>13</v>
      </c>
      <c r="F53" s="5" t="s">
        <v>14</v>
      </c>
      <c r="G53" s="7"/>
      <c r="H53" s="7"/>
      <c r="I53" s="7"/>
      <c r="J53" s="7"/>
      <c r="K53" s="7"/>
    </row>
    <row r="54" spans="1:12" x14ac:dyDescent="0.2">
      <c r="A54" s="3">
        <v>48</v>
      </c>
      <c r="B54" s="4" t="s">
        <v>10</v>
      </c>
      <c r="C54" s="5" t="s">
        <v>606</v>
      </c>
      <c r="D54" s="5" t="s">
        <v>607</v>
      </c>
      <c r="E54" s="6" t="s">
        <v>13</v>
      </c>
      <c r="F54" s="5" t="s">
        <v>14</v>
      </c>
      <c r="G54" s="7"/>
      <c r="H54" s="7"/>
      <c r="I54" s="7"/>
      <c r="J54" s="7"/>
      <c r="K54" s="7"/>
      <c r="L54" s="7">
        <v>8588.41</v>
      </c>
    </row>
    <row r="55" spans="1:12" x14ac:dyDescent="0.2">
      <c r="A55" s="3">
        <v>49</v>
      </c>
      <c r="B55" s="4" t="s">
        <v>10</v>
      </c>
      <c r="C55" s="5" t="s">
        <v>608</v>
      </c>
      <c r="D55" s="5" t="s">
        <v>609</v>
      </c>
      <c r="E55" s="6" t="s">
        <v>13</v>
      </c>
      <c r="F55" s="5" t="s">
        <v>14</v>
      </c>
      <c r="G55" s="7"/>
      <c r="H55" s="7"/>
      <c r="I55" s="7"/>
      <c r="J55" s="7"/>
      <c r="K55" s="7"/>
      <c r="L55" s="7">
        <v>21976.21</v>
      </c>
    </row>
    <row r="56" spans="1:12" x14ac:dyDescent="0.2">
      <c r="A56" s="3">
        <v>50</v>
      </c>
      <c r="B56" s="4" t="s">
        <v>10</v>
      </c>
      <c r="C56" s="5" t="s">
        <v>610</v>
      </c>
      <c r="D56" s="5" t="s">
        <v>56</v>
      </c>
      <c r="E56" s="6" t="s">
        <v>13</v>
      </c>
      <c r="F56" s="5" t="s">
        <v>14</v>
      </c>
      <c r="G56" s="7"/>
      <c r="H56" s="7"/>
      <c r="I56" s="7"/>
      <c r="J56" s="7"/>
      <c r="K56" s="7"/>
      <c r="L56" s="7">
        <v>2025.5</v>
      </c>
    </row>
    <row r="57" spans="1:12" x14ac:dyDescent="0.2">
      <c r="A57" s="3">
        <v>51</v>
      </c>
      <c r="B57" s="4" t="s">
        <v>10</v>
      </c>
      <c r="C57" s="5" t="s">
        <v>611</v>
      </c>
      <c r="D57" s="5" t="s">
        <v>66</v>
      </c>
      <c r="E57" s="6" t="s">
        <v>13</v>
      </c>
      <c r="F57" s="5" t="s">
        <v>14</v>
      </c>
      <c r="G57" s="7"/>
      <c r="H57" s="7"/>
      <c r="I57" s="7"/>
      <c r="J57" s="7"/>
      <c r="K57" s="7"/>
      <c r="L57" s="7">
        <v>5364.3</v>
      </c>
    </row>
    <row r="58" spans="1:12" x14ac:dyDescent="0.2">
      <c r="A58" s="3">
        <v>52</v>
      </c>
      <c r="B58" s="4" t="s">
        <v>10</v>
      </c>
      <c r="C58" s="5" t="s">
        <v>612</v>
      </c>
      <c r="D58" s="5" t="s">
        <v>613</v>
      </c>
      <c r="E58" s="6" t="s">
        <v>13</v>
      </c>
      <c r="F58" s="5" t="s">
        <v>14</v>
      </c>
      <c r="G58" s="7"/>
      <c r="H58" s="7"/>
      <c r="I58" s="7"/>
      <c r="J58" s="7"/>
      <c r="K58" s="7"/>
      <c r="L58" s="7">
        <v>2200.59</v>
      </c>
    </row>
    <row r="59" spans="1:12" x14ac:dyDescent="0.2">
      <c r="A59" s="3">
        <v>53</v>
      </c>
      <c r="B59" s="4" t="s">
        <v>10</v>
      </c>
      <c r="C59" s="5" t="s">
        <v>614</v>
      </c>
      <c r="D59" s="5" t="s">
        <v>83</v>
      </c>
      <c r="E59" s="6" t="s">
        <v>13</v>
      </c>
      <c r="F59" s="5" t="s">
        <v>14</v>
      </c>
      <c r="G59" s="7"/>
      <c r="H59" s="7"/>
      <c r="I59" s="7"/>
      <c r="J59" s="7"/>
      <c r="K59" s="7"/>
      <c r="L59">
        <v>52</v>
      </c>
    </row>
    <row r="60" spans="1:12" x14ac:dyDescent="0.2">
      <c r="A60" s="3">
        <v>54</v>
      </c>
      <c r="B60" s="4" t="s">
        <v>10</v>
      </c>
      <c r="C60" s="5" t="s">
        <v>615</v>
      </c>
      <c r="D60" s="5" t="s">
        <v>616</v>
      </c>
      <c r="E60" s="6" t="s">
        <v>13</v>
      </c>
      <c r="F60" s="5" t="s">
        <v>14</v>
      </c>
      <c r="G60" s="7"/>
      <c r="H60" s="7"/>
      <c r="I60" s="7"/>
      <c r="J60" s="7"/>
      <c r="K60" s="7"/>
      <c r="L60">
        <v>1471.36</v>
      </c>
    </row>
    <row r="61" spans="1:12" x14ac:dyDescent="0.2">
      <c r="A61" s="3">
        <v>55</v>
      </c>
      <c r="B61" s="4" t="s">
        <v>10</v>
      </c>
      <c r="C61" s="5" t="s">
        <v>617</v>
      </c>
      <c r="D61" s="5" t="s">
        <v>618</v>
      </c>
      <c r="E61" s="6" t="s">
        <v>13</v>
      </c>
      <c r="F61" s="5" t="s">
        <v>14</v>
      </c>
      <c r="G61" s="7"/>
      <c r="H61" s="7"/>
      <c r="I61" s="7"/>
      <c r="J61" s="7"/>
      <c r="K61" s="7"/>
    </row>
    <row r="62" spans="1:12" x14ac:dyDescent="0.2">
      <c r="A62" s="3">
        <v>56</v>
      </c>
      <c r="B62" s="4" t="s">
        <v>10</v>
      </c>
      <c r="C62" s="5" t="s">
        <v>619</v>
      </c>
      <c r="D62" s="5" t="s">
        <v>467</v>
      </c>
      <c r="E62" s="6" t="s">
        <v>13</v>
      </c>
      <c r="F62" s="5" t="s">
        <v>14</v>
      </c>
      <c r="G62" s="7"/>
      <c r="H62" s="7"/>
      <c r="I62" s="7"/>
      <c r="J62" s="7"/>
      <c r="K62" s="7"/>
    </row>
    <row r="63" spans="1:12" x14ac:dyDescent="0.2">
      <c r="A63" s="3">
        <v>57</v>
      </c>
      <c r="B63" s="4" t="s">
        <v>10</v>
      </c>
      <c r="C63" s="5" t="s">
        <v>620</v>
      </c>
      <c r="D63" s="5" t="s">
        <v>26</v>
      </c>
      <c r="E63" s="6" t="s">
        <v>13</v>
      </c>
      <c r="F63" s="5" t="s">
        <v>14</v>
      </c>
      <c r="G63" s="7"/>
      <c r="H63" s="7"/>
      <c r="I63" s="7"/>
      <c r="J63" s="7"/>
      <c r="K63" s="7"/>
      <c r="L63">
        <v>1634</v>
      </c>
    </row>
    <row r="64" spans="1:12" x14ac:dyDescent="0.2">
      <c r="A64" s="3">
        <v>58</v>
      </c>
      <c r="B64" s="4" t="s">
        <v>10</v>
      </c>
      <c r="C64" s="5" t="s">
        <v>621</v>
      </c>
      <c r="D64" s="5" t="s">
        <v>622</v>
      </c>
      <c r="E64" s="6" t="s">
        <v>13</v>
      </c>
      <c r="F64" s="5" t="s">
        <v>14</v>
      </c>
      <c r="G64" s="8"/>
      <c r="H64" s="7"/>
      <c r="I64" s="7"/>
      <c r="J64" s="7"/>
      <c r="K64" s="7"/>
    </row>
    <row r="65" spans="1:12" x14ac:dyDescent="0.2">
      <c r="A65" s="3">
        <v>60</v>
      </c>
      <c r="B65" s="4" t="s">
        <v>10</v>
      </c>
      <c r="C65" s="5" t="s">
        <v>623</v>
      </c>
      <c r="D65" s="5" t="s">
        <v>118</v>
      </c>
      <c r="E65" s="6" t="s">
        <v>13</v>
      </c>
      <c r="F65" s="5" t="s">
        <v>14</v>
      </c>
      <c r="G65" s="7">
        <f>SUM(G27:G64)</f>
        <v>0</v>
      </c>
      <c r="H65" s="7"/>
      <c r="I65" s="7"/>
      <c r="J65" s="7"/>
      <c r="K65" s="7"/>
      <c r="L65">
        <f>SUM(L27:L64)</f>
        <v>98111.5</v>
      </c>
    </row>
    <row r="66" spans="1:12" x14ac:dyDescent="0.2">
      <c r="A66" s="3">
        <v>61</v>
      </c>
      <c r="B66" s="4"/>
      <c r="C66" s="5" t="s">
        <v>14</v>
      </c>
      <c r="D66" s="5" t="s">
        <v>14</v>
      </c>
      <c r="E66" s="6" t="s">
        <v>13</v>
      </c>
      <c r="F66" s="5" t="s">
        <v>14</v>
      </c>
      <c r="G66" s="7"/>
      <c r="H66" s="7"/>
      <c r="I66" s="7"/>
      <c r="J66" s="7"/>
      <c r="K66" s="7"/>
    </row>
    <row r="67" spans="1:12" x14ac:dyDescent="0.2">
      <c r="A67" s="3">
        <v>62</v>
      </c>
      <c r="B67" s="4" t="s">
        <v>10</v>
      </c>
      <c r="C67" s="5" t="s">
        <v>624</v>
      </c>
      <c r="D67" s="5" t="s">
        <v>625</v>
      </c>
      <c r="E67" s="6" t="s">
        <v>13</v>
      </c>
      <c r="F67" s="5" t="s">
        <v>14</v>
      </c>
      <c r="G67" s="7"/>
      <c r="H67" s="7"/>
      <c r="I67" s="7"/>
      <c r="J67" s="7"/>
      <c r="K67" s="7"/>
      <c r="L67" s="7">
        <v>73187.7</v>
      </c>
    </row>
    <row r="68" spans="1:12" x14ac:dyDescent="0.2">
      <c r="A68" s="3">
        <v>63</v>
      </c>
      <c r="B68" s="4" t="s">
        <v>10</v>
      </c>
      <c r="C68" s="5" t="s">
        <v>626</v>
      </c>
      <c r="D68" s="5" t="s">
        <v>627</v>
      </c>
      <c r="E68" s="6" t="s">
        <v>13</v>
      </c>
      <c r="F68" s="5" t="s">
        <v>14</v>
      </c>
      <c r="G68" s="7"/>
      <c r="H68" s="7"/>
      <c r="I68" s="7"/>
      <c r="J68" s="7"/>
      <c r="K68" s="7"/>
      <c r="L68" s="7">
        <v>3272.64</v>
      </c>
    </row>
    <row r="69" spans="1:12" x14ac:dyDescent="0.2">
      <c r="A69" s="3">
        <v>64</v>
      </c>
      <c r="B69" s="4" t="s">
        <v>10</v>
      </c>
      <c r="C69" s="5" t="s">
        <v>628</v>
      </c>
      <c r="D69" s="5" t="s">
        <v>109</v>
      </c>
      <c r="E69" s="6" t="s">
        <v>13</v>
      </c>
      <c r="F69" s="5" t="s">
        <v>14</v>
      </c>
      <c r="G69" s="8"/>
      <c r="H69" s="7"/>
      <c r="I69" s="7"/>
      <c r="J69" s="7"/>
      <c r="K69" s="7"/>
      <c r="L69" s="2">
        <f>SUM(L67:L68)</f>
        <v>76460.34</v>
      </c>
    </row>
    <row r="70" spans="1:12" x14ac:dyDescent="0.2">
      <c r="A70" s="3">
        <v>66</v>
      </c>
      <c r="B70" s="4" t="s">
        <v>10</v>
      </c>
      <c r="C70" s="5" t="s">
        <v>629</v>
      </c>
      <c r="D70" s="5" t="s">
        <v>630</v>
      </c>
      <c r="E70" s="6" t="s">
        <v>13</v>
      </c>
      <c r="F70" s="5" t="s">
        <v>14</v>
      </c>
      <c r="G70" s="7">
        <v>0</v>
      </c>
      <c r="H70" s="7"/>
      <c r="I70" s="7"/>
      <c r="J70" s="7"/>
      <c r="K70" s="7"/>
    </row>
    <row r="71" spans="1:12" ht="16" thickBot="1" x14ac:dyDescent="0.25">
      <c r="A71" s="3">
        <v>67</v>
      </c>
      <c r="B71" s="4" t="s">
        <v>10</v>
      </c>
      <c r="C71" s="5" t="s">
        <v>631</v>
      </c>
      <c r="D71" s="5" t="s">
        <v>632</v>
      </c>
      <c r="E71" s="6" t="s">
        <v>13</v>
      </c>
      <c r="F71" s="5" t="s">
        <v>14</v>
      </c>
      <c r="G71" s="9">
        <f>G25-G70</f>
        <v>70000</v>
      </c>
      <c r="H71" s="7"/>
      <c r="I71" s="7"/>
      <c r="J71" s="7"/>
      <c r="K71" s="7"/>
      <c r="L71" s="20">
        <f>L25-L65-L69</f>
        <v>-40663.489999999991</v>
      </c>
    </row>
    <row r="72" spans="1:12" ht="16" thickTop="1" x14ac:dyDescent="0.2">
      <c r="A72" s="3"/>
      <c r="B72" s="4"/>
      <c r="C72" s="5"/>
      <c r="D72" s="5"/>
      <c r="E72" s="6"/>
      <c r="F72" s="5"/>
      <c r="G72" s="7"/>
      <c r="H72" s="7"/>
      <c r="I72" s="7"/>
      <c r="J72" s="7"/>
      <c r="K72" s="7"/>
    </row>
    <row r="73" spans="1:12" x14ac:dyDescent="0.2">
      <c r="A73" s="3"/>
      <c r="B73" s="4"/>
      <c r="C73" s="5"/>
      <c r="D73" s="5"/>
      <c r="E73" s="6"/>
      <c r="F73" s="5"/>
      <c r="G73" s="7"/>
      <c r="H73" s="7"/>
      <c r="I73" s="7"/>
      <c r="J73" s="7"/>
      <c r="K73" s="7"/>
    </row>
    <row r="74" spans="1:12" x14ac:dyDescent="0.2">
      <c r="A74" s="3"/>
      <c r="B74" s="4"/>
      <c r="C74" s="5"/>
      <c r="D74" s="5"/>
      <c r="E74" s="6"/>
      <c r="F74" s="5"/>
      <c r="G74" s="7"/>
      <c r="H74" s="7"/>
      <c r="I74" s="7"/>
      <c r="J74" s="7"/>
      <c r="K74" s="7"/>
    </row>
    <row r="75" spans="1:12" x14ac:dyDescent="0.2">
      <c r="A75" s="3"/>
      <c r="B75" s="4"/>
      <c r="C75" s="5"/>
      <c r="D75" s="5"/>
      <c r="E75" s="6"/>
      <c r="F75" s="5"/>
      <c r="G75" s="7"/>
      <c r="H75" s="7"/>
      <c r="I75" s="7"/>
      <c r="J75" s="7"/>
      <c r="K75" s="7"/>
    </row>
    <row r="76" spans="1:12" x14ac:dyDescent="0.2">
      <c r="A76" s="3"/>
      <c r="B76" s="4"/>
      <c r="C76" s="5"/>
      <c r="D76" s="5"/>
      <c r="E76" s="6"/>
      <c r="F76" s="5"/>
      <c r="G76" s="7"/>
      <c r="H76" s="7"/>
      <c r="I76" s="7"/>
      <c r="J76" s="7"/>
      <c r="K76" s="7"/>
    </row>
    <row r="77" spans="1:12" x14ac:dyDescent="0.2">
      <c r="A77" s="3"/>
      <c r="B77" s="4"/>
      <c r="C77" s="5"/>
      <c r="D77" s="5"/>
      <c r="E77" s="6"/>
      <c r="F77" s="5"/>
      <c r="G77" s="7"/>
      <c r="H77" s="7"/>
      <c r="I77" s="7"/>
      <c r="J77" s="7"/>
      <c r="K77" s="7"/>
    </row>
    <row r="78" spans="1:12" x14ac:dyDescent="0.2">
      <c r="A78" s="3"/>
      <c r="B78" s="4"/>
      <c r="C78" s="5"/>
      <c r="D78" s="5"/>
      <c r="E78" s="6"/>
      <c r="F78" s="5"/>
      <c r="G78" s="7"/>
      <c r="H78" s="7"/>
      <c r="I78" s="7"/>
      <c r="J78" s="7"/>
      <c r="K78" s="7"/>
    </row>
    <row r="79" spans="1:12" x14ac:dyDescent="0.2">
      <c r="A79" s="3"/>
      <c r="B79" s="4"/>
      <c r="C79" s="5"/>
      <c r="D79" s="5"/>
      <c r="E79" s="6"/>
      <c r="F79" s="5"/>
      <c r="G79" s="7"/>
      <c r="H79" s="7"/>
      <c r="I79" s="7"/>
      <c r="J79" s="7"/>
      <c r="K79" s="7"/>
    </row>
    <row r="80" spans="1:12" x14ac:dyDescent="0.2">
      <c r="A80" s="3"/>
      <c r="B80" s="4"/>
      <c r="C80" s="5"/>
      <c r="D80" s="5"/>
      <c r="E80" s="6"/>
      <c r="F80" s="5"/>
      <c r="G80" s="7"/>
      <c r="H80" s="7"/>
      <c r="I80" s="7"/>
      <c r="J80" s="7"/>
      <c r="K80" s="7"/>
    </row>
    <row r="81" spans="1:11" x14ac:dyDescent="0.2">
      <c r="A81" s="3"/>
      <c r="B81" s="4"/>
      <c r="C81" s="5"/>
      <c r="D81" s="5"/>
      <c r="E81" s="6"/>
      <c r="F81" s="5"/>
      <c r="G81" s="7"/>
      <c r="H81" s="7"/>
      <c r="I81" s="7"/>
      <c r="J81" s="7"/>
      <c r="K81" s="7"/>
    </row>
    <row r="82" spans="1:11" x14ac:dyDescent="0.2">
      <c r="A82" s="3"/>
      <c r="B82" s="4"/>
      <c r="C82" s="5"/>
      <c r="D82" s="5"/>
      <c r="E82" s="6"/>
      <c r="F82" s="5"/>
      <c r="G82" s="7"/>
      <c r="H82" s="7"/>
      <c r="I82" s="7"/>
      <c r="J82" s="7"/>
      <c r="K82" s="7"/>
    </row>
    <row r="83" spans="1:11" x14ac:dyDescent="0.2">
      <c r="A83" s="3"/>
      <c r="B83" s="4"/>
      <c r="C83" s="5"/>
      <c r="D83" s="5"/>
      <c r="E83" s="6"/>
      <c r="F83" s="5"/>
      <c r="G83" s="7"/>
      <c r="H83" s="7"/>
      <c r="I83" s="7"/>
      <c r="J83" s="7"/>
      <c r="K83" s="7"/>
    </row>
    <row r="84" spans="1:11" x14ac:dyDescent="0.2">
      <c r="A84" s="3"/>
      <c r="B84" s="4"/>
      <c r="C84" s="5"/>
      <c r="D84" s="5"/>
      <c r="E84" s="6"/>
      <c r="F84" s="5"/>
      <c r="G84" s="7"/>
      <c r="H84" s="7"/>
      <c r="I84" s="7"/>
      <c r="J84" s="7"/>
      <c r="K84" s="7"/>
    </row>
    <row r="85" spans="1:11" x14ac:dyDescent="0.2">
      <c r="A85" s="3"/>
      <c r="B85" s="4"/>
      <c r="C85" s="5"/>
      <c r="D85" s="5"/>
      <c r="E85" s="6"/>
      <c r="F85" s="5"/>
      <c r="G85" s="7"/>
      <c r="H85" s="7"/>
      <c r="I85" s="7"/>
      <c r="J85" s="7"/>
      <c r="K85" s="7"/>
    </row>
    <row r="86" spans="1:11" x14ac:dyDescent="0.2">
      <c r="A86" s="3"/>
      <c r="B86" s="4"/>
      <c r="C86" s="5"/>
      <c r="D86" s="5"/>
      <c r="E86" s="6"/>
      <c r="F86" s="5"/>
      <c r="G86" s="7"/>
      <c r="H86" s="7"/>
      <c r="I86" s="7"/>
      <c r="J86" s="7"/>
      <c r="K86" s="7"/>
    </row>
    <row r="87" spans="1:11" x14ac:dyDescent="0.2">
      <c r="A87" s="3"/>
      <c r="B87" s="4"/>
      <c r="C87" s="5"/>
      <c r="D87" s="5"/>
      <c r="E87" s="6"/>
      <c r="F87" s="5"/>
      <c r="G87" s="7"/>
      <c r="H87" s="7"/>
      <c r="I87" s="7"/>
      <c r="J87" s="7"/>
      <c r="K87" s="7"/>
    </row>
    <row r="88" spans="1:11" x14ac:dyDescent="0.2">
      <c r="A88" s="3"/>
      <c r="B88" s="4"/>
      <c r="C88" s="5"/>
      <c r="D88" s="5"/>
      <c r="E88" s="6"/>
      <c r="F88" s="5"/>
      <c r="G88" s="7"/>
      <c r="H88" s="7"/>
      <c r="I88" s="7"/>
      <c r="J88" s="7"/>
      <c r="K88" s="7"/>
    </row>
    <row r="89" spans="1:11" x14ac:dyDescent="0.2">
      <c r="A89" s="3"/>
      <c r="B89" s="4"/>
      <c r="C89" s="5"/>
      <c r="D89" s="5"/>
      <c r="E89" s="6"/>
      <c r="F89" s="5"/>
      <c r="G89" s="7"/>
      <c r="H89" s="7"/>
      <c r="I89" s="7"/>
      <c r="J89" s="7"/>
      <c r="K89" s="7"/>
    </row>
    <row r="90" spans="1:11" x14ac:dyDescent="0.2">
      <c r="A90" s="3"/>
      <c r="B90" s="4"/>
      <c r="C90" s="5"/>
      <c r="D90" s="5"/>
      <c r="E90" s="6"/>
      <c r="F90" s="5"/>
      <c r="G90" s="7"/>
      <c r="H90" s="7"/>
      <c r="I90" s="7"/>
      <c r="J90" s="7"/>
      <c r="K90" s="7"/>
    </row>
    <row r="91" spans="1:11" x14ac:dyDescent="0.2">
      <c r="A91" s="3"/>
      <c r="B91" s="4"/>
      <c r="C91" s="5"/>
      <c r="D91" s="5"/>
      <c r="E91" s="6"/>
      <c r="F91" s="5"/>
      <c r="G91" s="7"/>
      <c r="H91" s="7"/>
      <c r="I91" s="7"/>
      <c r="J91" s="7"/>
      <c r="K91" s="7"/>
    </row>
    <row r="92" spans="1:11" x14ac:dyDescent="0.2">
      <c r="A92" s="3"/>
      <c r="B92" s="4"/>
      <c r="C92" s="5"/>
      <c r="D92" s="5"/>
      <c r="E92" s="6"/>
      <c r="F92" s="5"/>
      <c r="G92" s="7"/>
      <c r="H92" s="7"/>
      <c r="I92" s="7"/>
      <c r="J92" s="7"/>
      <c r="K92" s="7"/>
    </row>
    <row r="93" spans="1:11" x14ac:dyDescent="0.2">
      <c r="A93" s="3"/>
      <c r="B93" s="4"/>
      <c r="C93" s="5"/>
      <c r="D93" s="5"/>
      <c r="E93" s="6"/>
      <c r="F93" s="5"/>
      <c r="G93" s="7"/>
      <c r="H93" s="7"/>
      <c r="I93" s="7"/>
      <c r="J93" s="7"/>
      <c r="K93" s="7"/>
    </row>
    <row r="94" spans="1:11" x14ac:dyDescent="0.2">
      <c r="A94" s="3"/>
      <c r="B94" s="4"/>
      <c r="C94" s="5"/>
      <c r="D94" s="5"/>
      <c r="E94" s="6"/>
      <c r="F94" s="5"/>
      <c r="G94" s="7"/>
      <c r="H94" s="7"/>
      <c r="I94" s="7"/>
      <c r="J94" s="7"/>
      <c r="K94" s="7"/>
    </row>
    <row r="95" spans="1:11" x14ac:dyDescent="0.2">
      <c r="A95" s="3"/>
      <c r="B95" s="4"/>
      <c r="C95" s="5"/>
      <c r="D95" s="5"/>
      <c r="E95" s="6"/>
      <c r="F95" s="5"/>
      <c r="G95" s="7"/>
      <c r="H95" s="7"/>
      <c r="I95" s="7"/>
      <c r="J95" s="7"/>
      <c r="K95" s="7"/>
    </row>
    <row r="96" spans="1:11" x14ac:dyDescent="0.2">
      <c r="A96" s="3"/>
      <c r="B96" s="4"/>
      <c r="C96" s="5"/>
      <c r="D96" s="5"/>
      <c r="E96" s="6"/>
      <c r="F96" s="5"/>
      <c r="G96" s="7"/>
      <c r="H96" s="7"/>
      <c r="I96" s="7"/>
      <c r="J96" s="7"/>
      <c r="K96" s="7"/>
    </row>
    <row r="97" spans="1:11" x14ac:dyDescent="0.2">
      <c r="A97" s="3"/>
      <c r="B97" s="4"/>
      <c r="C97" s="5"/>
      <c r="D97" s="5"/>
      <c r="E97" s="6"/>
      <c r="F97" s="5"/>
      <c r="G97" s="7"/>
      <c r="H97" s="7"/>
      <c r="I97" s="7"/>
      <c r="J97" s="7"/>
      <c r="K97" s="7"/>
    </row>
    <row r="98" spans="1:11" x14ac:dyDescent="0.2">
      <c r="A98" s="3"/>
      <c r="B98" s="4"/>
      <c r="C98" s="5"/>
      <c r="D98" s="5"/>
      <c r="E98" s="6"/>
      <c r="F98" s="5"/>
      <c r="G98" s="7"/>
      <c r="H98" s="7"/>
      <c r="I98" s="7"/>
      <c r="J98" s="7"/>
      <c r="K98" s="7"/>
    </row>
    <row r="99" spans="1:11" x14ac:dyDescent="0.2">
      <c r="A99" s="3"/>
      <c r="B99" s="4"/>
      <c r="C99" s="5"/>
      <c r="D99" s="5"/>
      <c r="E99" s="6"/>
      <c r="F99" s="5"/>
      <c r="G99" s="7"/>
      <c r="H99" s="7"/>
      <c r="I99" s="7"/>
      <c r="J99" s="7"/>
      <c r="K99" s="7"/>
    </row>
    <row r="100" spans="1:11" x14ac:dyDescent="0.2">
      <c r="A100" s="3"/>
      <c r="B100" s="4"/>
      <c r="C100" s="5"/>
      <c r="D100" s="5"/>
      <c r="E100" s="6"/>
      <c r="F100" s="5"/>
      <c r="G100" s="7"/>
      <c r="H100" s="7"/>
      <c r="I100" s="7"/>
      <c r="J100" s="7"/>
      <c r="K100" s="7"/>
    </row>
    <row r="101" spans="1:11" x14ac:dyDescent="0.2">
      <c r="A101" s="3"/>
      <c r="B101" s="4"/>
      <c r="C101" s="5"/>
      <c r="D101" s="5"/>
      <c r="E101" s="6"/>
      <c r="F101" s="5"/>
      <c r="G101" s="7"/>
      <c r="H101" s="7"/>
      <c r="I101" s="7"/>
      <c r="J101" s="7"/>
      <c r="K101" s="7"/>
    </row>
    <row r="102" spans="1:11" x14ac:dyDescent="0.2">
      <c r="A102" s="3"/>
      <c r="B102" s="4"/>
      <c r="C102" s="5"/>
      <c r="D102" s="5"/>
      <c r="E102" s="6"/>
      <c r="F102" s="5"/>
      <c r="G102" s="7"/>
      <c r="H102" s="7"/>
      <c r="I102" s="7"/>
      <c r="J102" s="7"/>
      <c r="K102" s="7"/>
    </row>
    <row r="103" spans="1:11" x14ac:dyDescent="0.2">
      <c r="A103" s="3"/>
      <c r="B103" s="4"/>
      <c r="C103" s="5"/>
      <c r="D103" s="5"/>
      <c r="E103" s="6"/>
      <c r="F103" s="5"/>
      <c r="G103" s="7"/>
      <c r="H103" s="7"/>
      <c r="I103" s="7"/>
      <c r="J103" s="7"/>
      <c r="K103" s="7"/>
    </row>
    <row r="104" spans="1:11" x14ac:dyDescent="0.2">
      <c r="A104" s="3"/>
      <c r="B104" s="4"/>
      <c r="C104" s="5"/>
      <c r="D104" s="5"/>
      <c r="E104" s="6"/>
      <c r="F104" s="5"/>
      <c r="G104" s="7"/>
      <c r="H104" s="7"/>
      <c r="I104" s="7"/>
      <c r="J104" s="7"/>
      <c r="K104" s="7"/>
    </row>
    <row r="105" spans="1:11" x14ac:dyDescent="0.2">
      <c r="A105" s="3"/>
      <c r="B105" s="4"/>
      <c r="C105" s="5"/>
      <c r="D105" s="5"/>
      <c r="E105" s="6"/>
      <c r="F105" s="5"/>
      <c r="G105" s="7"/>
      <c r="H105" s="7"/>
      <c r="I105" s="7"/>
      <c r="J105" s="7"/>
      <c r="K105" s="7"/>
    </row>
    <row r="106" spans="1:11" x14ac:dyDescent="0.2">
      <c r="A106" s="3"/>
      <c r="B106" s="4"/>
      <c r="C106" s="5"/>
      <c r="D106" s="5"/>
      <c r="E106" s="6"/>
      <c r="F106" s="5"/>
      <c r="G106" s="7"/>
      <c r="H106" s="7"/>
      <c r="I106" s="7"/>
      <c r="J106" s="7"/>
      <c r="K106" s="7"/>
    </row>
    <row r="107" spans="1:11" x14ac:dyDescent="0.2">
      <c r="A107" s="3"/>
      <c r="B107" s="4"/>
      <c r="C107" s="5"/>
      <c r="D107" s="5"/>
      <c r="E107" s="6"/>
      <c r="F107" s="5"/>
      <c r="G107" s="7"/>
      <c r="H107" s="7"/>
      <c r="I107" s="7"/>
      <c r="J107" s="7"/>
      <c r="K107" s="7"/>
    </row>
    <row r="108" spans="1:11" x14ac:dyDescent="0.2">
      <c r="A108" s="3"/>
      <c r="B108" s="4"/>
      <c r="C108" s="5"/>
      <c r="D108" s="5"/>
      <c r="E108" s="6"/>
      <c r="F108" s="5"/>
      <c r="G108" s="7"/>
      <c r="H108" s="7"/>
      <c r="I108" s="7"/>
      <c r="J108" s="7"/>
      <c r="K108" s="7"/>
    </row>
    <row r="109" spans="1:11" x14ac:dyDescent="0.2">
      <c r="A109" s="3"/>
      <c r="B109" s="4"/>
      <c r="C109" s="5"/>
      <c r="D109" s="5"/>
      <c r="E109" s="6"/>
      <c r="F109" s="5"/>
      <c r="G109" s="7"/>
      <c r="H109" s="7"/>
      <c r="I109" s="7"/>
      <c r="J109" s="7"/>
      <c r="K109" s="7"/>
    </row>
    <row r="110" spans="1:11" x14ac:dyDescent="0.2">
      <c r="A110" s="3"/>
      <c r="B110" s="4"/>
      <c r="C110" s="5"/>
      <c r="D110" s="5"/>
      <c r="E110" s="6"/>
      <c r="F110" s="5"/>
      <c r="G110" s="7"/>
      <c r="H110" s="7"/>
      <c r="I110" s="7"/>
      <c r="J110" s="7"/>
      <c r="K110" s="7"/>
    </row>
    <row r="111" spans="1:11" x14ac:dyDescent="0.2">
      <c r="A111" s="3"/>
      <c r="B111" s="4"/>
      <c r="C111" s="5"/>
      <c r="D111" s="5"/>
      <c r="E111" s="6"/>
      <c r="F111" s="5"/>
      <c r="G111" s="7"/>
      <c r="H111" s="7"/>
      <c r="I111" s="7"/>
      <c r="J111" s="7"/>
      <c r="K111" s="7"/>
    </row>
    <row r="112" spans="1:11" x14ac:dyDescent="0.2">
      <c r="A112" s="3"/>
      <c r="B112" s="4"/>
      <c r="C112" s="5"/>
      <c r="D112" s="5"/>
      <c r="E112" s="6"/>
      <c r="F112" s="5"/>
      <c r="G112" s="7"/>
      <c r="H112" s="7"/>
      <c r="I112" s="7"/>
      <c r="J112" s="7"/>
      <c r="K112" s="7"/>
    </row>
    <row r="113" spans="1:11" x14ac:dyDescent="0.2">
      <c r="A113" s="3"/>
      <c r="B113" s="4"/>
      <c r="C113" s="5"/>
      <c r="D113" s="5"/>
      <c r="E113" s="6"/>
      <c r="F113" s="5"/>
      <c r="G113" s="7"/>
      <c r="H113" s="7"/>
      <c r="I113" s="7"/>
      <c r="J113" s="7"/>
      <c r="K113" s="7"/>
    </row>
    <row r="114" spans="1:11" x14ac:dyDescent="0.2">
      <c r="A114" s="3"/>
      <c r="B114" s="4"/>
      <c r="C114" s="5"/>
      <c r="D114" s="5"/>
      <c r="E114" s="6"/>
      <c r="F114" s="5"/>
      <c r="G114" s="7"/>
      <c r="H114" s="7"/>
      <c r="I114" s="7"/>
      <c r="J114" s="7"/>
      <c r="K114" s="7"/>
    </row>
    <row r="115" spans="1:11" x14ac:dyDescent="0.2">
      <c r="A115" s="3"/>
      <c r="B115" s="4"/>
      <c r="C115" s="5"/>
      <c r="D115" s="5"/>
      <c r="E115" s="6"/>
      <c r="F115" s="5"/>
      <c r="G115" s="7"/>
      <c r="H115" s="7"/>
      <c r="I115" s="7"/>
      <c r="J115" s="7"/>
      <c r="K115" s="7"/>
    </row>
    <row r="116" spans="1:11" x14ac:dyDescent="0.2">
      <c r="A116" s="3"/>
      <c r="B116" s="4"/>
      <c r="C116" s="5"/>
      <c r="D116" s="5"/>
      <c r="E116" s="6"/>
      <c r="F116" s="5"/>
      <c r="G116" s="7"/>
      <c r="H116" s="7"/>
      <c r="I116" s="7"/>
      <c r="J116" s="7"/>
      <c r="K116" s="7"/>
    </row>
    <row r="117" spans="1:11" x14ac:dyDescent="0.2">
      <c r="A117" s="3"/>
      <c r="B117" s="4"/>
      <c r="C117" s="5"/>
      <c r="D117" s="5"/>
      <c r="E117" s="6"/>
      <c r="F117" s="5"/>
      <c r="G117" s="7"/>
      <c r="H117" s="7"/>
      <c r="I117" s="7"/>
      <c r="J117" s="7"/>
      <c r="K117" s="7"/>
    </row>
    <row r="118" spans="1:11" x14ac:dyDescent="0.2">
      <c r="A118" s="3"/>
      <c r="B118" s="4"/>
      <c r="C118" s="5"/>
      <c r="D118" s="5"/>
      <c r="E118" s="6"/>
      <c r="F118" s="5"/>
      <c r="G118" s="7"/>
      <c r="H118" s="7"/>
      <c r="I118" s="7"/>
      <c r="J118" s="7"/>
      <c r="K118" s="7"/>
    </row>
    <row r="119" spans="1:11" x14ac:dyDescent="0.2">
      <c r="A119" s="3"/>
      <c r="B119" s="4"/>
      <c r="C119" s="5"/>
      <c r="D119" s="5"/>
      <c r="E119" s="6"/>
      <c r="F119" s="5"/>
      <c r="G119" s="7"/>
      <c r="H119" s="7"/>
      <c r="I119" s="7"/>
      <c r="J119" s="7"/>
      <c r="K119" s="7"/>
    </row>
    <row r="120" spans="1:11" x14ac:dyDescent="0.2">
      <c r="A120" s="3"/>
      <c r="B120" s="4"/>
      <c r="C120" s="5"/>
      <c r="D120" s="5"/>
      <c r="E120" s="6"/>
      <c r="F120" s="5"/>
      <c r="G120" s="7"/>
      <c r="H120" s="7"/>
      <c r="I120" s="7"/>
      <c r="J120" s="7"/>
      <c r="K120" s="7"/>
    </row>
    <row r="121" spans="1:11" x14ac:dyDescent="0.2">
      <c r="A121" s="3"/>
      <c r="B121" s="4"/>
      <c r="C121" s="5"/>
      <c r="D121" s="5"/>
      <c r="E121" s="6"/>
      <c r="F121" s="5"/>
      <c r="G121" s="7"/>
      <c r="H121" s="7"/>
      <c r="I121" s="7"/>
      <c r="J121" s="7"/>
      <c r="K121" s="7"/>
    </row>
    <row r="122" spans="1:11" x14ac:dyDescent="0.2">
      <c r="A122" s="3"/>
      <c r="B122" s="4"/>
      <c r="C122" s="5"/>
      <c r="D122" s="5"/>
      <c r="E122" s="6"/>
      <c r="F122" s="5"/>
      <c r="G122" s="7"/>
      <c r="H122" s="7"/>
      <c r="I122" s="7"/>
      <c r="J122" s="7"/>
      <c r="K122" s="7"/>
    </row>
    <row r="123" spans="1:11" x14ac:dyDescent="0.2">
      <c r="A123" s="3"/>
      <c r="B123" s="4"/>
      <c r="C123" s="5"/>
      <c r="D123" s="5"/>
      <c r="E123" s="6"/>
      <c r="F123" s="5"/>
      <c r="G123" s="7"/>
      <c r="H123" s="7"/>
      <c r="I123" s="7"/>
      <c r="J123" s="7"/>
      <c r="K123" s="7"/>
    </row>
    <row r="124" spans="1:11" x14ac:dyDescent="0.2">
      <c r="A124" s="3"/>
      <c r="B124" s="4"/>
      <c r="C124" s="5"/>
      <c r="D124" s="5"/>
      <c r="E124" s="6"/>
      <c r="F124" s="5"/>
      <c r="G124" s="7"/>
      <c r="H124" s="7"/>
      <c r="I124" s="7"/>
      <c r="J124" s="7"/>
      <c r="K124" s="7"/>
    </row>
    <row r="125" spans="1:11" x14ac:dyDescent="0.2">
      <c r="A125" s="3"/>
      <c r="B125" s="4"/>
      <c r="C125" s="5"/>
      <c r="D125" s="5"/>
      <c r="E125" s="6"/>
      <c r="F125" s="5"/>
      <c r="G125" s="7"/>
      <c r="H125" s="7"/>
      <c r="I125" s="7"/>
      <c r="J125" s="7"/>
      <c r="K125" s="7"/>
    </row>
    <row r="126" spans="1:11" x14ac:dyDescent="0.2">
      <c r="A126" s="3"/>
      <c r="B126" s="4"/>
      <c r="C126" s="5"/>
      <c r="D126" s="5"/>
      <c r="E126" s="6"/>
      <c r="F126" s="5"/>
      <c r="G126" s="7"/>
      <c r="H126" s="7"/>
      <c r="I126" s="7"/>
      <c r="J126" s="7"/>
      <c r="K126" s="7"/>
    </row>
    <row r="127" spans="1:11" x14ac:dyDescent="0.2">
      <c r="A127" s="3"/>
      <c r="B127" s="4"/>
      <c r="C127" s="5"/>
      <c r="D127" s="5"/>
      <c r="E127" s="6"/>
      <c r="F127" s="5"/>
      <c r="G127" s="7"/>
      <c r="H127" s="7"/>
      <c r="I127" s="7"/>
      <c r="J127" s="7"/>
      <c r="K127" s="7"/>
    </row>
    <row r="128" spans="1:11" x14ac:dyDescent="0.2">
      <c r="A128" s="3"/>
      <c r="B128" s="4"/>
      <c r="C128" s="5"/>
      <c r="D128" s="5"/>
      <c r="E128" s="6"/>
      <c r="F128" s="5"/>
      <c r="G128" s="7"/>
      <c r="H128" s="7"/>
      <c r="I128" s="7"/>
      <c r="J128" s="7"/>
      <c r="K128" s="7"/>
    </row>
    <row r="129" spans="1:11" x14ac:dyDescent="0.2">
      <c r="A129" s="3"/>
      <c r="B129" s="4"/>
      <c r="C129" s="5"/>
      <c r="D129" s="5"/>
      <c r="E129" s="6"/>
      <c r="F129" s="5"/>
      <c r="G129" s="7"/>
      <c r="H129" s="7"/>
      <c r="I129" s="7"/>
      <c r="J129" s="7"/>
      <c r="K129" s="7"/>
    </row>
    <row r="130" spans="1:11" x14ac:dyDescent="0.2">
      <c r="A130" s="3"/>
      <c r="B130" s="4"/>
      <c r="C130" s="5"/>
      <c r="D130" s="5"/>
      <c r="E130" s="6"/>
      <c r="F130" s="5"/>
      <c r="G130" s="7"/>
      <c r="H130" s="7"/>
      <c r="I130" s="7"/>
      <c r="J130" s="7"/>
      <c r="K130" s="7"/>
    </row>
    <row r="131" spans="1:11" x14ac:dyDescent="0.2">
      <c r="A131" s="3"/>
      <c r="B131" s="4"/>
      <c r="C131" s="5"/>
      <c r="D131" s="5"/>
      <c r="E131" s="6"/>
      <c r="F131" s="5"/>
      <c r="G131" s="7"/>
      <c r="H131" s="7"/>
      <c r="I131" s="7"/>
      <c r="J131" s="7"/>
      <c r="K131" s="7"/>
    </row>
    <row r="132" spans="1:11" x14ac:dyDescent="0.2">
      <c r="A132" s="3"/>
      <c r="B132" s="4"/>
      <c r="C132" s="5"/>
      <c r="D132" s="5"/>
      <c r="E132" s="6"/>
      <c r="F132" s="5"/>
      <c r="G132" s="7"/>
      <c r="H132" s="7"/>
      <c r="I132" s="7"/>
      <c r="J132" s="7"/>
      <c r="K132" s="7"/>
    </row>
    <row r="133" spans="1:11" x14ac:dyDescent="0.2">
      <c r="A133" s="3"/>
      <c r="B133" s="4"/>
      <c r="C133" s="5"/>
      <c r="D133" s="5"/>
      <c r="E133" s="6"/>
      <c r="F133" s="5"/>
      <c r="G133" s="7"/>
      <c r="H133" s="7"/>
      <c r="I133" s="7"/>
      <c r="J133" s="7"/>
      <c r="K133" s="7"/>
    </row>
    <row r="134" spans="1:11" x14ac:dyDescent="0.2">
      <c r="A134" s="3"/>
      <c r="B134" s="4"/>
      <c r="C134" s="5"/>
      <c r="D134" s="5"/>
      <c r="E134" s="6"/>
      <c r="F134" s="5"/>
      <c r="G134" s="7"/>
      <c r="H134" s="7"/>
      <c r="I134" s="7"/>
      <c r="J134" s="7"/>
      <c r="K134" s="7"/>
    </row>
    <row r="135" spans="1:11" x14ac:dyDescent="0.2">
      <c r="A135" s="3"/>
      <c r="B135" s="4"/>
      <c r="C135" s="5"/>
      <c r="D135" s="5"/>
      <c r="E135" s="6"/>
      <c r="F135" s="5"/>
      <c r="G135" s="7"/>
      <c r="H135" s="7"/>
      <c r="I135" s="7"/>
      <c r="J135" s="7"/>
      <c r="K135" s="7"/>
    </row>
    <row r="136" spans="1:11" x14ac:dyDescent="0.2">
      <c r="A136" s="3"/>
      <c r="B136" s="4"/>
      <c r="C136" s="5"/>
      <c r="D136" s="5"/>
      <c r="E136" s="6"/>
      <c r="F136" s="5"/>
      <c r="G136" s="7"/>
      <c r="H136" s="7"/>
      <c r="I136" s="7"/>
      <c r="J136" s="7"/>
      <c r="K136" s="7"/>
    </row>
    <row r="137" spans="1:11" x14ac:dyDescent="0.2">
      <c r="A137" s="3"/>
      <c r="B137" s="4"/>
      <c r="C137" s="5"/>
      <c r="D137" s="5"/>
      <c r="E137" s="6"/>
      <c r="F137" s="5"/>
      <c r="G137" s="7"/>
      <c r="H137" s="7"/>
      <c r="I137" s="7"/>
      <c r="J137" s="7"/>
      <c r="K137" s="7"/>
    </row>
    <row r="138" spans="1:11" x14ac:dyDescent="0.2">
      <c r="A138" s="3"/>
      <c r="B138" s="4"/>
      <c r="C138" s="5"/>
      <c r="D138" s="5"/>
      <c r="E138" s="6"/>
      <c r="F138" s="5"/>
      <c r="G138" s="7"/>
      <c r="H138" s="7"/>
      <c r="I138" s="7"/>
      <c r="J138" s="7"/>
      <c r="K138" s="7"/>
    </row>
    <row r="139" spans="1:11" x14ac:dyDescent="0.2">
      <c r="A139" s="3"/>
      <c r="B139" s="4"/>
      <c r="C139" s="5"/>
      <c r="D139" s="5"/>
      <c r="E139" s="6"/>
      <c r="F139" s="5"/>
      <c r="G139" s="7"/>
      <c r="H139" s="7"/>
      <c r="I139" s="7"/>
      <c r="J139" s="7"/>
      <c r="K139" s="7"/>
    </row>
  </sheetData>
  <mergeCells count="3">
    <mergeCell ref="A1:K1"/>
    <mergeCell ref="A3:K3"/>
    <mergeCell ref="A5:K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C1B1E-5CC6-440C-A041-B02A4E35B4B0}">
  <sheetPr>
    <tabColor rgb="FFFFC000"/>
  </sheetPr>
  <dimension ref="A1:Y35"/>
  <sheetViews>
    <sheetView topLeftCell="A2" zoomScale="150" workbookViewId="0">
      <selection activeCell="AA21" sqref="AA21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0.5" bestFit="1" customWidth="1"/>
    <col min="4" max="4" width="26.5" bestFit="1" customWidth="1"/>
    <col min="5" max="6" width="2.83203125" bestFit="1" customWidth="1"/>
    <col min="7" max="7" width="19.1640625" bestFit="1" customWidth="1"/>
    <col min="8" max="11" width="1" bestFit="1" customWidth="1"/>
    <col min="12" max="12" width="12.83203125" style="28" hidden="1" customWidth="1"/>
    <col min="13" max="20" width="0" hidden="1" customWidth="1"/>
    <col min="21" max="21" width="11.5" hidden="1" customWidth="1"/>
    <col min="22" max="25" width="0" hidden="1" customWidth="1"/>
  </cols>
  <sheetData>
    <row r="1" spans="1:25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25" ht="18" x14ac:dyDescent="0.2">
      <c r="A3" s="35" t="s">
        <v>471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25" ht="16" x14ac:dyDescent="0.2">
      <c r="A5" s="36" t="s">
        <v>472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25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1361</v>
      </c>
      <c r="H7" s="1" t="s">
        <v>9</v>
      </c>
      <c r="I7" s="1" t="s">
        <v>9</v>
      </c>
      <c r="J7" s="1" t="s">
        <v>9</v>
      </c>
      <c r="K7" s="1" t="s">
        <v>9</v>
      </c>
      <c r="N7" s="10">
        <v>45536</v>
      </c>
      <c r="O7" s="10">
        <v>45170</v>
      </c>
      <c r="P7" t="s">
        <v>1286</v>
      </c>
    </row>
    <row r="8" spans="1:25" x14ac:dyDescent="0.2">
      <c r="A8" s="3">
        <v>1</v>
      </c>
      <c r="B8" s="4" t="s">
        <v>10</v>
      </c>
      <c r="C8" s="5" t="s">
        <v>473</v>
      </c>
      <c r="D8" s="5" t="s">
        <v>474</v>
      </c>
      <c r="E8" s="6" t="s">
        <v>13</v>
      </c>
      <c r="F8" s="5" t="s">
        <v>14</v>
      </c>
      <c r="G8" s="7">
        <f>1721311.09-316214</f>
        <v>1405097.09</v>
      </c>
      <c r="H8" s="7"/>
      <c r="I8" s="7"/>
      <c r="J8" s="7"/>
      <c r="K8" s="7"/>
      <c r="L8" s="28">
        <f>G8*(1+P8)+121000</f>
        <v>1459411.9472885593</v>
      </c>
      <c r="N8">
        <v>2246464</v>
      </c>
      <c r="O8">
        <v>2358392</v>
      </c>
      <c r="P8" s="11">
        <f>(N8-O8)/O8</f>
        <v>-4.7459455425561146E-2</v>
      </c>
      <c r="Q8" t="s">
        <v>1287</v>
      </c>
      <c r="U8" s="23" t="s">
        <v>1350</v>
      </c>
      <c r="V8" s="23"/>
      <c r="W8" s="23"/>
      <c r="X8" s="23"/>
      <c r="Y8" s="23"/>
    </row>
    <row r="9" spans="1:25" x14ac:dyDescent="0.2">
      <c r="A9" s="3">
        <v>2</v>
      </c>
      <c r="B9" s="4" t="s">
        <v>10</v>
      </c>
      <c r="C9" s="5" t="s">
        <v>475</v>
      </c>
      <c r="D9" s="5" t="s">
        <v>476</v>
      </c>
      <c r="E9" s="6" t="s">
        <v>13</v>
      </c>
      <c r="F9" s="5" t="s">
        <v>14</v>
      </c>
      <c r="G9" s="7">
        <v>1369216.77</v>
      </c>
      <c r="H9" s="7"/>
      <c r="I9" s="7"/>
      <c r="J9" s="7"/>
      <c r="K9" s="7"/>
      <c r="L9" s="28">
        <f>G9*(1+P8)</f>
        <v>1304234.4877362542</v>
      </c>
    </row>
    <row r="10" spans="1:25" x14ac:dyDescent="0.2">
      <c r="A10" s="3">
        <v>3</v>
      </c>
      <c r="B10" s="4" t="s">
        <v>10</v>
      </c>
      <c r="C10" s="5" t="s">
        <v>477</v>
      </c>
      <c r="D10" s="5" t="s">
        <v>478</v>
      </c>
      <c r="E10" s="6" t="s">
        <v>13</v>
      </c>
      <c r="F10" s="5" t="s">
        <v>14</v>
      </c>
      <c r="G10" s="7">
        <v>0</v>
      </c>
      <c r="H10" s="7"/>
      <c r="I10" s="7"/>
      <c r="J10" s="7"/>
      <c r="K10" s="7"/>
    </row>
    <row r="11" spans="1:25" x14ac:dyDescent="0.2">
      <c r="A11" s="3">
        <v>4</v>
      </c>
      <c r="B11" s="4" t="s">
        <v>10</v>
      </c>
      <c r="C11" s="5" t="s">
        <v>479</v>
      </c>
      <c r="D11" s="5" t="s">
        <v>89</v>
      </c>
      <c r="E11" s="6" t="s">
        <v>13</v>
      </c>
      <c r="F11" s="5" t="s">
        <v>14</v>
      </c>
      <c r="G11" s="7">
        <v>0</v>
      </c>
      <c r="H11" s="7"/>
      <c r="I11" s="7"/>
      <c r="J11" s="7"/>
      <c r="K11" s="7"/>
    </row>
    <row r="12" spans="1:25" x14ac:dyDescent="0.2">
      <c r="A12" s="3">
        <v>5</v>
      </c>
      <c r="B12" s="4" t="s">
        <v>10</v>
      </c>
      <c r="C12" s="5" t="s">
        <v>480</v>
      </c>
      <c r="D12" s="5" t="s">
        <v>481</v>
      </c>
      <c r="E12" s="6" t="s">
        <v>13</v>
      </c>
      <c r="F12" s="5" t="s">
        <v>14</v>
      </c>
      <c r="G12" s="7">
        <v>0</v>
      </c>
      <c r="H12" s="7"/>
      <c r="I12" s="7"/>
      <c r="J12" s="7"/>
      <c r="K12" s="7"/>
      <c r="L12" s="28">
        <f>G12*0.5</f>
        <v>0</v>
      </c>
      <c r="M12" s="14" t="s">
        <v>1288</v>
      </c>
    </row>
    <row r="13" spans="1:25" x14ac:dyDescent="0.2">
      <c r="A13" s="3">
        <v>6</v>
      </c>
      <c r="B13" s="4" t="s">
        <v>10</v>
      </c>
      <c r="C13" s="5" t="s">
        <v>482</v>
      </c>
      <c r="D13" s="5" t="s">
        <v>483</v>
      </c>
      <c r="E13" s="6" t="s">
        <v>13</v>
      </c>
      <c r="F13" s="5" t="s">
        <v>14</v>
      </c>
      <c r="G13" s="7">
        <v>0</v>
      </c>
      <c r="H13" s="7"/>
      <c r="I13" s="7"/>
      <c r="J13" s="7"/>
      <c r="K13" s="7"/>
    </row>
    <row r="14" spans="1:25" x14ac:dyDescent="0.2">
      <c r="A14" s="3">
        <v>7</v>
      </c>
      <c r="B14" s="4" t="s">
        <v>10</v>
      </c>
      <c r="C14" s="5" t="s">
        <v>484</v>
      </c>
      <c r="D14" s="5" t="s">
        <v>485</v>
      </c>
      <c r="E14" s="6" t="s">
        <v>13</v>
      </c>
      <c r="F14" s="5" t="s">
        <v>14</v>
      </c>
      <c r="G14" s="7">
        <v>0</v>
      </c>
      <c r="H14" s="7"/>
      <c r="I14" s="7"/>
      <c r="J14" s="7"/>
      <c r="K14" s="7"/>
      <c r="V14" t="s">
        <v>1353</v>
      </c>
    </row>
    <row r="15" spans="1:25" x14ac:dyDescent="0.2">
      <c r="A15" s="3">
        <v>8</v>
      </c>
      <c r="B15" s="4" t="s">
        <v>10</v>
      </c>
      <c r="C15" s="5" t="s">
        <v>486</v>
      </c>
      <c r="D15" s="5" t="s">
        <v>487</v>
      </c>
      <c r="E15" s="6" t="s">
        <v>13</v>
      </c>
      <c r="F15" s="5" t="s">
        <v>14</v>
      </c>
      <c r="G15" s="7">
        <v>0</v>
      </c>
      <c r="H15" s="7"/>
      <c r="I15" s="7"/>
      <c r="J15" s="7"/>
      <c r="K15" s="7"/>
      <c r="U15" t="s">
        <v>1352</v>
      </c>
      <c r="V15">
        <f>L8</f>
        <v>1459411.9472885593</v>
      </c>
    </row>
    <row r="16" spans="1:25" x14ac:dyDescent="0.2">
      <c r="A16" s="3">
        <v>9</v>
      </c>
      <c r="B16" s="4" t="s">
        <v>10</v>
      </c>
      <c r="C16" s="5" t="s">
        <v>488</v>
      </c>
      <c r="D16" s="5" t="s">
        <v>489</v>
      </c>
      <c r="E16" s="6" t="s">
        <v>13</v>
      </c>
      <c r="F16" s="5" t="s">
        <v>14</v>
      </c>
      <c r="G16" s="7">
        <v>0</v>
      </c>
      <c r="H16" s="7"/>
      <c r="I16" s="7"/>
      <c r="J16" s="7"/>
      <c r="K16" s="7"/>
      <c r="L16" s="28">
        <f>G16</f>
        <v>0</v>
      </c>
      <c r="U16" t="s">
        <v>1355</v>
      </c>
      <c r="V16">
        <v>2172002</v>
      </c>
      <c r="W16" t="s">
        <v>1356</v>
      </c>
    </row>
    <row r="17" spans="1:23" x14ac:dyDescent="0.2">
      <c r="A17" s="3">
        <v>10</v>
      </c>
      <c r="B17" s="4" t="s">
        <v>10</v>
      </c>
      <c r="C17" s="5" t="s">
        <v>490</v>
      </c>
      <c r="D17" s="5" t="s">
        <v>132</v>
      </c>
      <c r="E17" s="6" t="s">
        <v>13</v>
      </c>
      <c r="F17" s="5" t="s">
        <v>14</v>
      </c>
      <c r="G17" s="7">
        <v>0</v>
      </c>
      <c r="H17" s="7"/>
      <c r="I17" s="7"/>
      <c r="J17" s="7"/>
      <c r="K17" s="7"/>
    </row>
    <row r="18" spans="1:23" x14ac:dyDescent="0.2">
      <c r="A18" s="3">
        <v>11</v>
      </c>
      <c r="B18" s="4" t="s">
        <v>10</v>
      </c>
      <c r="C18" s="5" t="s">
        <v>491</v>
      </c>
      <c r="D18" s="5" t="s">
        <v>492</v>
      </c>
      <c r="E18" s="6" t="s">
        <v>13</v>
      </c>
      <c r="F18" s="5" t="s">
        <v>14</v>
      </c>
      <c r="G18" s="7">
        <v>0</v>
      </c>
      <c r="H18" s="7"/>
      <c r="I18" s="7"/>
      <c r="J18" s="7"/>
      <c r="K18" s="7"/>
    </row>
    <row r="19" spans="1:23" x14ac:dyDescent="0.2">
      <c r="A19" s="3">
        <v>12</v>
      </c>
      <c r="B19" s="4" t="s">
        <v>10</v>
      </c>
      <c r="C19" s="5" t="s">
        <v>493</v>
      </c>
      <c r="D19" s="5" t="s">
        <v>494</v>
      </c>
      <c r="E19" s="6" t="s">
        <v>13</v>
      </c>
      <c r="F19" s="5" t="s">
        <v>14</v>
      </c>
      <c r="G19" s="8">
        <v>0</v>
      </c>
      <c r="H19" s="7"/>
      <c r="I19" s="7"/>
      <c r="J19" s="7"/>
      <c r="K19" s="7"/>
      <c r="U19" t="s">
        <v>1352</v>
      </c>
      <c r="V19">
        <v>25.16</v>
      </c>
      <c r="W19" t="s">
        <v>1354</v>
      </c>
    </row>
    <row r="20" spans="1:23" ht="16" thickBot="1" x14ac:dyDescent="0.25">
      <c r="A20" s="3">
        <v>14</v>
      </c>
      <c r="B20" s="4" t="s">
        <v>10</v>
      </c>
      <c r="C20" s="5" t="s">
        <v>495</v>
      </c>
      <c r="D20" s="5" t="s">
        <v>496</v>
      </c>
      <c r="E20" s="6" t="s">
        <v>13</v>
      </c>
      <c r="F20" s="5" t="s">
        <v>14</v>
      </c>
      <c r="G20" s="9">
        <f>SUM(G8:G19)</f>
        <v>2774313.8600000003</v>
      </c>
      <c r="H20" s="7"/>
      <c r="I20" s="7"/>
      <c r="J20" s="7"/>
      <c r="K20" s="7"/>
      <c r="L20" s="28">
        <f>SUM(L8:L19)</f>
        <v>2763646.4350248137</v>
      </c>
      <c r="U20" t="s">
        <v>1355</v>
      </c>
      <c r="V20">
        <f>V19*1.9</f>
        <v>47.803999999999995</v>
      </c>
      <c r="W20" t="s">
        <v>1354</v>
      </c>
    </row>
    <row r="21" spans="1:23" ht="16" thickTop="1" x14ac:dyDescent="0.2">
      <c r="A21" s="3"/>
      <c r="B21" s="4"/>
      <c r="C21" s="5"/>
      <c r="D21" s="5"/>
      <c r="E21" s="6"/>
      <c r="F21" s="5"/>
      <c r="G21" s="7"/>
      <c r="H21" s="7"/>
      <c r="I21" s="7"/>
      <c r="J21" s="7"/>
      <c r="K21" s="7"/>
    </row>
    <row r="22" spans="1:23" x14ac:dyDescent="0.2">
      <c r="A22" s="3"/>
      <c r="B22" s="4"/>
      <c r="C22" s="5"/>
      <c r="D22" s="5"/>
      <c r="E22" s="6"/>
      <c r="F22" s="5"/>
      <c r="G22" s="7"/>
      <c r="H22" s="7"/>
      <c r="I22" s="7"/>
      <c r="J22" s="7"/>
      <c r="K22" s="7"/>
    </row>
    <row r="23" spans="1:23" x14ac:dyDescent="0.2">
      <c r="A23" s="3"/>
      <c r="B23" s="4"/>
      <c r="C23" s="5"/>
      <c r="D23" s="5"/>
      <c r="E23" s="6"/>
      <c r="F23" s="5"/>
      <c r="G23" s="7"/>
      <c r="H23" s="7"/>
      <c r="I23" s="7"/>
      <c r="J23" s="7"/>
      <c r="K23" s="7"/>
    </row>
    <row r="24" spans="1:23" x14ac:dyDescent="0.2">
      <c r="A24" s="3"/>
      <c r="B24" s="4"/>
      <c r="C24" s="5"/>
      <c r="D24" s="5"/>
      <c r="E24" s="6"/>
      <c r="F24" s="5"/>
      <c r="G24" s="7"/>
      <c r="H24" s="7"/>
      <c r="I24" s="7"/>
      <c r="J24" s="7"/>
      <c r="K24" s="7"/>
    </row>
    <row r="25" spans="1:23" x14ac:dyDescent="0.2">
      <c r="A25" s="3"/>
      <c r="B25" s="4"/>
      <c r="C25" s="5"/>
      <c r="D25" s="5"/>
      <c r="E25" s="6"/>
      <c r="F25" s="5"/>
      <c r="G25" s="7"/>
      <c r="H25" s="7"/>
      <c r="I25" s="7"/>
      <c r="J25" s="7"/>
      <c r="K25" s="7"/>
    </row>
    <row r="26" spans="1:23" x14ac:dyDescent="0.2">
      <c r="A26" s="3"/>
      <c r="B26" s="4"/>
      <c r="C26" s="5"/>
      <c r="D26" s="5"/>
      <c r="E26" s="6"/>
      <c r="F26" s="5"/>
      <c r="G26" s="7"/>
      <c r="H26" s="7"/>
      <c r="I26" s="7"/>
      <c r="J26" s="7"/>
      <c r="K26" s="7"/>
    </row>
    <row r="27" spans="1:23" x14ac:dyDescent="0.2">
      <c r="A27" s="3"/>
      <c r="B27" s="4"/>
      <c r="C27" s="5"/>
      <c r="D27" s="5"/>
      <c r="E27" s="6"/>
      <c r="F27" s="5"/>
      <c r="G27" s="7"/>
      <c r="H27" s="7"/>
      <c r="I27" s="7"/>
      <c r="J27" s="7"/>
      <c r="K27" s="7"/>
    </row>
    <row r="28" spans="1:23" x14ac:dyDescent="0.2">
      <c r="A28" s="3"/>
      <c r="B28" s="4"/>
      <c r="C28" s="5"/>
      <c r="D28" s="5"/>
      <c r="E28" s="6"/>
      <c r="F28" s="5"/>
      <c r="G28" s="7"/>
      <c r="H28" s="7"/>
      <c r="I28" s="7"/>
      <c r="J28" s="7"/>
      <c r="K28" s="7"/>
    </row>
    <row r="29" spans="1:23" x14ac:dyDescent="0.2">
      <c r="A29" s="3"/>
      <c r="B29" s="4"/>
      <c r="C29" s="5"/>
      <c r="D29" s="5"/>
      <c r="E29" s="6"/>
      <c r="F29" s="5"/>
      <c r="G29" s="7"/>
      <c r="H29" s="7"/>
      <c r="I29" s="7"/>
      <c r="J29" s="7"/>
      <c r="K29" s="7"/>
    </row>
    <row r="30" spans="1:23" x14ac:dyDescent="0.2">
      <c r="A30" s="3"/>
      <c r="B30" s="4"/>
      <c r="C30" s="5"/>
      <c r="D30" s="5"/>
      <c r="E30" s="6"/>
      <c r="F30" s="5"/>
      <c r="G30" s="7"/>
      <c r="H30" s="7"/>
      <c r="I30" s="7"/>
      <c r="J30" s="7"/>
      <c r="K30" s="7"/>
    </row>
    <row r="31" spans="1:23" x14ac:dyDescent="0.2">
      <c r="A31" s="3"/>
      <c r="B31" s="4"/>
      <c r="C31" s="5"/>
      <c r="D31" s="5"/>
      <c r="E31" s="6"/>
      <c r="F31" s="5"/>
      <c r="G31" s="7"/>
      <c r="H31" s="7"/>
      <c r="I31" s="7"/>
      <c r="J31" s="7"/>
      <c r="K31" s="7"/>
    </row>
    <row r="32" spans="1:23" x14ac:dyDescent="0.2">
      <c r="A32" s="3"/>
      <c r="B32" s="4"/>
      <c r="C32" s="5"/>
      <c r="D32" s="5"/>
      <c r="E32" s="6"/>
      <c r="F32" s="5"/>
      <c r="G32" s="7"/>
      <c r="H32" s="7"/>
      <c r="I32" s="7"/>
      <c r="J32" s="7"/>
      <c r="K32" s="7"/>
    </row>
    <row r="33" spans="1:11" x14ac:dyDescent="0.2">
      <c r="A33" s="3"/>
      <c r="B33" s="4"/>
      <c r="C33" s="5"/>
      <c r="D33" s="5"/>
      <c r="E33" s="6"/>
      <c r="F33" s="5"/>
      <c r="G33" s="7"/>
      <c r="H33" s="7"/>
      <c r="I33" s="7"/>
      <c r="J33" s="7"/>
      <c r="K33" s="7"/>
    </row>
    <row r="34" spans="1:11" x14ac:dyDescent="0.2">
      <c r="A34" s="3"/>
      <c r="B34" s="4"/>
      <c r="C34" s="5"/>
      <c r="D34" s="5"/>
      <c r="E34" s="6"/>
      <c r="F34" s="5"/>
      <c r="G34" s="7"/>
      <c r="H34" s="7"/>
      <c r="I34" s="7"/>
      <c r="J34" s="7"/>
      <c r="K34" s="7"/>
    </row>
    <row r="35" spans="1:11" x14ac:dyDescent="0.2">
      <c r="A35" s="3"/>
      <c r="B35" s="4"/>
      <c r="C35" s="5"/>
      <c r="D35" s="5"/>
      <c r="E35" s="6"/>
      <c r="F35" s="5"/>
      <c r="G35" s="7"/>
      <c r="H35" s="7"/>
      <c r="I35" s="7"/>
      <c r="J35" s="7"/>
      <c r="K35" s="7"/>
    </row>
  </sheetData>
  <mergeCells count="3">
    <mergeCell ref="A1:K1"/>
    <mergeCell ref="A3:K3"/>
    <mergeCell ref="A5:K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8E46D-B0BD-4904-A57A-C08BC8822187}">
  <dimension ref="A1:L56"/>
  <sheetViews>
    <sheetView zoomScale="180" workbookViewId="0">
      <selection activeCell="O28" sqref="O28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2.83203125" bestFit="1" customWidth="1"/>
    <col min="4" max="4" width="28.33203125" bestFit="1" customWidth="1"/>
    <col min="5" max="6" width="2.83203125" bestFit="1" customWidth="1"/>
    <col min="7" max="7" width="19.1640625" bestFit="1" customWidth="1"/>
    <col min="8" max="11" width="1" bestFit="1" customWidth="1"/>
    <col min="12" max="12" width="10.5" hidden="1" customWidth="1"/>
    <col min="13" max="14" width="0" hidden="1" customWidth="1"/>
  </cols>
  <sheetData>
    <row r="1" spans="1:12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2" ht="18" x14ac:dyDescent="0.2">
      <c r="A3" s="35" t="s">
        <v>497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2" ht="16" x14ac:dyDescent="0.2">
      <c r="A5" s="36" t="s">
        <v>498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2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1362</v>
      </c>
      <c r="H7" s="1" t="s">
        <v>9</v>
      </c>
      <c r="I7" s="1" t="s">
        <v>9</v>
      </c>
      <c r="J7" s="1" t="s">
        <v>9</v>
      </c>
      <c r="K7" s="1" t="s">
        <v>9</v>
      </c>
    </row>
    <row r="8" spans="1:12" x14ac:dyDescent="0.2">
      <c r="A8" s="3">
        <v>1</v>
      </c>
      <c r="B8" s="4" t="s">
        <v>10</v>
      </c>
      <c r="C8" s="5" t="s">
        <v>499</v>
      </c>
      <c r="D8" s="5" t="s">
        <v>327</v>
      </c>
      <c r="E8" s="6" t="s">
        <v>13</v>
      </c>
      <c r="F8" s="5" t="s">
        <v>14</v>
      </c>
      <c r="G8" s="8">
        <v>0</v>
      </c>
      <c r="H8" s="7"/>
      <c r="I8" s="7"/>
      <c r="J8" s="7"/>
      <c r="K8" s="7"/>
    </row>
    <row r="9" spans="1:12" x14ac:dyDescent="0.2">
      <c r="A9" s="3">
        <v>3</v>
      </c>
      <c r="B9" s="4" t="s">
        <v>10</v>
      </c>
      <c r="C9" s="5" t="s">
        <v>500</v>
      </c>
      <c r="D9" s="5" t="s">
        <v>113</v>
      </c>
      <c r="E9" s="6" t="s">
        <v>13</v>
      </c>
      <c r="F9" s="5" t="s">
        <v>14</v>
      </c>
      <c r="G9" s="7">
        <v>0</v>
      </c>
      <c r="H9" s="7"/>
      <c r="I9" s="7"/>
      <c r="J9" s="7"/>
      <c r="K9" s="7"/>
    </row>
    <row r="10" spans="1:12" x14ac:dyDescent="0.2">
      <c r="A10" s="3">
        <v>4</v>
      </c>
      <c r="B10" s="4"/>
      <c r="C10" s="5" t="s">
        <v>14</v>
      </c>
      <c r="D10" s="5" t="s">
        <v>14</v>
      </c>
      <c r="E10" s="6" t="s">
        <v>13</v>
      </c>
      <c r="F10" s="5" t="s">
        <v>14</v>
      </c>
      <c r="G10" s="7"/>
      <c r="H10" s="7"/>
      <c r="I10" s="7"/>
      <c r="J10" s="7"/>
      <c r="K10" s="7"/>
    </row>
    <row r="11" spans="1:12" x14ac:dyDescent="0.2">
      <c r="A11" s="3">
        <v>5</v>
      </c>
      <c r="B11" s="4" t="s">
        <v>10</v>
      </c>
      <c r="C11" s="5" t="s">
        <v>501</v>
      </c>
      <c r="D11" s="5" t="s">
        <v>12</v>
      </c>
      <c r="E11" s="6" t="s">
        <v>13</v>
      </c>
      <c r="F11" s="5" t="s">
        <v>14</v>
      </c>
      <c r="G11" s="7">
        <v>1000</v>
      </c>
      <c r="H11" s="7"/>
      <c r="I11" s="7"/>
      <c r="J11" s="7"/>
      <c r="K11" s="7"/>
      <c r="L11" s="7">
        <v>112.77</v>
      </c>
    </row>
    <row r="12" spans="1:12" x14ac:dyDescent="0.2">
      <c r="A12" s="3">
        <v>6</v>
      </c>
      <c r="B12" s="4" t="s">
        <v>10</v>
      </c>
      <c r="C12" s="5" t="s">
        <v>502</v>
      </c>
      <c r="D12" s="5" t="s">
        <v>18</v>
      </c>
      <c r="E12" s="6" t="s">
        <v>13</v>
      </c>
      <c r="F12" s="5" t="s">
        <v>14</v>
      </c>
      <c r="G12" s="7"/>
      <c r="H12" s="7"/>
      <c r="I12" s="7"/>
      <c r="J12" s="7"/>
      <c r="K12" s="7"/>
      <c r="L12" s="7">
        <v>0</v>
      </c>
    </row>
    <row r="13" spans="1:12" x14ac:dyDescent="0.2">
      <c r="A13" s="3">
        <v>7</v>
      </c>
      <c r="B13" s="4" t="s">
        <v>10</v>
      </c>
      <c r="C13" s="5" t="s">
        <v>503</v>
      </c>
      <c r="D13" s="5" t="s">
        <v>114</v>
      </c>
      <c r="E13" s="6" t="s">
        <v>13</v>
      </c>
      <c r="F13" s="5" t="s">
        <v>14</v>
      </c>
      <c r="G13" s="7"/>
      <c r="H13" s="7"/>
      <c r="I13" s="7"/>
      <c r="J13" s="7"/>
      <c r="K13" s="7"/>
      <c r="L13" s="7">
        <v>0</v>
      </c>
    </row>
    <row r="14" spans="1:12" x14ac:dyDescent="0.2">
      <c r="A14" s="3">
        <v>8</v>
      </c>
      <c r="B14" s="4" t="s">
        <v>10</v>
      </c>
      <c r="C14" s="5" t="s">
        <v>504</v>
      </c>
      <c r="D14" s="5" t="s">
        <v>22</v>
      </c>
      <c r="E14" s="6" t="s">
        <v>13</v>
      </c>
      <c r="F14" s="5" t="s">
        <v>14</v>
      </c>
      <c r="G14" s="7"/>
      <c r="H14" s="7"/>
      <c r="I14" s="7"/>
      <c r="J14" s="7"/>
      <c r="K14" s="7"/>
      <c r="L14" s="7">
        <v>708.27</v>
      </c>
    </row>
    <row r="15" spans="1:12" x14ac:dyDescent="0.2">
      <c r="A15" s="3">
        <v>9</v>
      </c>
      <c r="B15" s="4" t="s">
        <v>10</v>
      </c>
      <c r="C15" s="5" t="s">
        <v>505</v>
      </c>
      <c r="D15" s="5" t="s">
        <v>24</v>
      </c>
      <c r="E15" s="6" t="s">
        <v>13</v>
      </c>
      <c r="F15" s="5" t="s">
        <v>14</v>
      </c>
      <c r="G15" s="7">
        <v>1000</v>
      </c>
      <c r="H15" s="7"/>
      <c r="I15" s="7"/>
      <c r="J15" s="7"/>
      <c r="K15" s="7"/>
      <c r="L15" s="7">
        <v>213.86</v>
      </c>
    </row>
    <row r="16" spans="1:12" x14ac:dyDescent="0.2">
      <c r="A16" s="3">
        <v>10</v>
      </c>
      <c r="B16" s="4" t="s">
        <v>10</v>
      </c>
      <c r="C16" s="5" t="s">
        <v>506</v>
      </c>
      <c r="D16" s="5" t="s">
        <v>196</v>
      </c>
      <c r="E16" s="6" t="s">
        <v>13</v>
      </c>
      <c r="F16" s="5" t="s">
        <v>14</v>
      </c>
      <c r="G16" s="7">
        <v>8000</v>
      </c>
      <c r="H16" s="7"/>
      <c r="I16" s="7"/>
      <c r="J16" s="7"/>
      <c r="K16" s="7"/>
      <c r="L16" s="7">
        <v>7207.28</v>
      </c>
    </row>
    <row r="17" spans="1:12" x14ac:dyDescent="0.2">
      <c r="A17" s="3">
        <v>11</v>
      </c>
      <c r="B17" s="4" t="s">
        <v>10</v>
      </c>
      <c r="C17" s="5" t="s">
        <v>507</v>
      </c>
      <c r="D17" s="5" t="s">
        <v>508</v>
      </c>
      <c r="E17" s="6" t="s">
        <v>13</v>
      </c>
      <c r="F17" s="5" t="s">
        <v>14</v>
      </c>
      <c r="G17" s="7"/>
      <c r="H17" s="7"/>
      <c r="I17" s="7"/>
      <c r="J17" s="7"/>
      <c r="K17" s="7"/>
      <c r="L17" s="7">
        <v>527.52</v>
      </c>
    </row>
    <row r="18" spans="1:12" x14ac:dyDescent="0.2">
      <c r="A18" s="3">
        <v>12</v>
      </c>
      <c r="B18" s="4" t="s">
        <v>10</v>
      </c>
      <c r="C18" s="5" t="s">
        <v>509</v>
      </c>
      <c r="D18" s="5" t="s">
        <v>115</v>
      </c>
      <c r="E18" s="6" t="s">
        <v>13</v>
      </c>
      <c r="F18" s="5" t="s">
        <v>14</v>
      </c>
      <c r="G18" s="7"/>
      <c r="H18" s="7"/>
      <c r="I18" s="7"/>
      <c r="J18" s="7"/>
      <c r="K18" s="7"/>
      <c r="L18" s="7">
        <v>0</v>
      </c>
    </row>
    <row r="19" spans="1:12" x14ac:dyDescent="0.2">
      <c r="A19" s="3">
        <v>13</v>
      </c>
      <c r="B19" s="4" t="s">
        <v>10</v>
      </c>
      <c r="C19" s="5" t="s">
        <v>510</v>
      </c>
      <c r="D19" s="5" t="s">
        <v>30</v>
      </c>
      <c r="E19" s="6" t="s">
        <v>13</v>
      </c>
      <c r="F19" s="5" t="s">
        <v>14</v>
      </c>
      <c r="G19" s="7">
        <v>29628.6</v>
      </c>
      <c r="H19" s="7"/>
      <c r="I19" s="7"/>
      <c r="J19" s="7"/>
      <c r="K19" s="7"/>
      <c r="L19">
        <f>G19*1.03</f>
        <v>30517.457999999999</v>
      </c>
    </row>
    <row r="20" spans="1:12" x14ac:dyDescent="0.2">
      <c r="A20" s="3">
        <v>14</v>
      </c>
      <c r="B20" s="4" t="s">
        <v>10</v>
      </c>
      <c r="C20" s="5" t="s">
        <v>511</v>
      </c>
      <c r="D20" s="5" t="s">
        <v>36</v>
      </c>
      <c r="E20" s="6" t="s">
        <v>13</v>
      </c>
      <c r="F20" s="5" t="s">
        <v>14</v>
      </c>
      <c r="G20" s="7"/>
      <c r="H20" s="7"/>
      <c r="I20" s="7"/>
      <c r="J20" s="7"/>
      <c r="K20" s="7"/>
      <c r="L20">
        <f>G20*1.03</f>
        <v>0</v>
      </c>
    </row>
    <row r="21" spans="1:12" x14ac:dyDescent="0.2">
      <c r="A21" s="3">
        <v>15</v>
      </c>
      <c r="B21" s="4" t="s">
        <v>10</v>
      </c>
      <c r="C21" s="5" t="s">
        <v>512</v>
      </c>
      <c r="D21" s="5" t="s">
        <v>117</v>
      </c>
      <c r="E21" s="6" t="s">
        <v>13</v>
      </c>
      <c r="F21" s="5" t="s">
        <v>14</v>
      </c>
      <c r="G21" s="7"/>
      <c r="H21" s="7"/>
      <c r="I21" s="7"/>
      <c r="J21" s="7"/>
      <c r="K21" s="7"/>
      <c r="L21" s="7">
        <v>0</v>
      </c>
    </row>
    <row r="22" spans="1:12" x14ac:dyDescent="0.2">
      <c r="A22" s="3">
        <v>16</v>
      </c>
      <c r="B22" s="4" t="s">
        <v>10</v>
      </c>
      <c r="C22" s="5" t="s">
        <v>513</v>
      </c>
      <c r="D22" s="5" t="s">
        <v>56</v>
      </c>
      <c r="E22" s="6" t="s">
        <v>13</v>
      </c>
      <c r="F22" s="5" t="s">
        <v>14</v>
      </c>
      <c r="G22" s="7"/>
      <c r="H22" s="7"/>
      <c r="I22" s="7"/>
      <c r="J22" s="7"/>
      <c r="K22" s="7"/>
      <c r="L22" s="7">
        <v>204</v>
      </c>
    </row>
    <row r="23" spans="1:12" x14ac:dyDescent="0.2">
      <c r="A23" s="3">
        <v>17</v>
      </c>
      <c r="B23" s="4" t="s">
        <v>10</v>
      </c>
      <c r="C23" s="5" t="s">
        <v>514</v>
      </c>
      <c r="D23" s="5" t="s">
        <v>60</v>
      </c>
      <c r="E23" s="6" t="s">
        <v>13</v>
      </c>
      <c r="F23" s="5" t="s">
        <v>14</v>
      </c>
      <c r="G23" s="7">
        <v>19343.310000000001</v>
      </c>
      <c r="H23" s="7"/>
      <c r="I23" s="7"/>
      <c r="J23" s="7"/>
      <c r="K23" s="7"/>
      <c r="L23" s="7">
        <v>19343.310000000001</v>
      </c>
    </row>
    <row r="24" spans="1:12" x14ac:dyDescent="0.2">
      <c r="A24" s="3">
        <v>18</v>
      </c>
      <c r="B24" s="4" t="s">
        <v>10</v>
      </c>
      <c r="C24" s="5" t="s">
        <v>515</v>
      </c>
      <c r="D24" s="5" t="s">
        <v>83</v>
      </c>
      <c r="E24" s="6" t="s">
        <v>13</v>
      </c>
      <c r="F24" s="5" t="s">
        <v>14</v>
      </c>
      <c r="G24" s="8">
        <v>0</v>
      </c>
      <c r="H24" s="7"/>
      <c r="I24" s="7"/>
      <c r="J24" s="7"/>
      <c r="K24" s="7"/>
      <c r="L24" s="8">
        <v>0</v>
      </c>
    </row>
    <row r="25" spans="1:12" x14ac:dyDescent="0.2">
      <c r="A25" s="3">
        <v>20</v>
      </c>
      <c r="B25" s="4" t="s">
        <v>10</v>
      </c>
      <c r="C25" s="5" t="s">
        <v>516</v>
      </c>
      <c r="D25" s="5" t="s">
        <v>118</v>
      </c>
      <c r="E25" s="6" t="s">
        <v>13</v>
      </c>
      <c r="F25" s="5" t="s">
        <v>14</v>
      </c>
      <c r="G25" s="7">
        <f>SUM(G11:G24)</f>
        <v>58971.91</v>
      </c>
      <c r="H25" s="7"/>
      <c r="I25" s="7"/>
      <c r="J25" s="7"/>
      <c r="K25" s="7"/>
      <c r="L25" s="2">
        <f>SUM(L11:L24)</f>
        <v>58834.467999999993</v>
      </c>
    </row>
    <row r="26" spans="1:12" x14ac:dyDescent="0.2">
      <c r="A26" s="3">
        <v>21</v>
      </c>
      <c r="B26" s="4"/>
      <c r="C26" s="5" t="s">
        <v>14</v>
      </c>
      <c r="D26" s="5" t="s">
        <v>14</v>
      </c>
      <c r="E26" s="6" t="s">
        <v>13</v>
      </c>
      <c r="F26" s="5" t="s">
        <v>14</v>
      </c>
      <c r="G26" s="7"/>
      <c r="H26" s="7"/>
      <c r="I26" s="7"/>
      <c r="J26" s="7"/>
      <c r="K26" s="7"/>
    </row>
    <row r="27" spans="1:12" x14ac:dyDescent="0.2">
      <c r="A27" s="3">
        <v>22</v>
      </c>
      <c r="B27" s="4" t="s">
        <v>10</v>
      </c>
      <c r="C27" s="5" t="s">
        <v>517</v>
      </c>
      <c r="D27" s="5" t="s">
        <v>518</v>
      </c>
      <c r="E27" s="6" t="s">
        <v>13</v>
      </c>
      <c r="F27" s="5" t="s">
        <v>14</v>
      </c>
      <c r="G27" s="8">
        <v>0</v>
      </c>
      <c r="H27" s="7"/>
      <c r="I27" s="7"/>
      <c r="J27" s="7"/>
      <c r="K27" s="7"/>
    </row>
    <row r="28" spans="1:12" x14ac:dyDescent="0.2">
      <c r="A28" s="3">
        <v>24</v>
      </c>
      <c r="B28" s="4" t="s">
        <v>10</v>
      </c>
      <c r="C28" s="5" t="s">
        <v>519</v>
      </c>
      <c r="D28" s="5" t="s">
        <v>109</v>
      </c>
      <c r="E28" s="6" t="s">
        <v>13</v>
      </c>
      <c r="F28" s="5" t="s">
        <v>14</v>
      </c>
      <c r="G28" s="8">
        <v>0</v>
      </c>
      <c r="H28" s="7"/>
      <c r="I28" s="7"/>
      <c r="J28" s="7"/>
      <c r="K28" s="7"/>
    </row>
    <row r="29" spans="1:12" ht="16" thickBot="1" x14ac:dyDescent="0.25">
      <c r="A29" s="3">
        <v>26</v>
      </c>
      <c r="B29" s="4" t="s">
        <v>10</v>
      </c>
      <c r="C29" s="5" t="s">
        <v>520</v>
      </c>
      <c r="D29" s="5" t="s">
        <v>521</v>
      </c>
      <c r="E29" s="6" t="s">
        <v>13</v>
      </c>
      <c r="F29" s="5" t="s">
        <v>14</v>
      </c>
      <c r="G29" s="9">
        <f>G9-G25</f>
        <v>-58971.91</v>
      </c>
      <c r="H29" s="7"/>
      <c r="I29" s="7"/>
      <c r="J29" s="7"/>
      <c r="K29" s="7"/>
      <c r="L29" s="2">
        <f>-L25</f>
        <v>-58834.467999999993</v>
      </c>
    </row>
    <row r="30" spans="1:12" ht="16" thickTop="1" x14ac:dyDescent="0.2">
      <c r="A30" s="3"/>
      <c r="B30" s="4"/>
      <c r="C30" s="5"/>
      <c r="D30" s="5"/>
      <c r="E30" s="6"/>
      <c r="F30" s="5"/>
      <c r="G30" s="7"/>
      <c r="H30" s="7"/>
      <c r="I30" s="7"/>
      <c r="J30" s="7"/>
      <c r="K30" s="7"/>
    </row>
    <row r="31" spans="1:12" x14ac:dyDescent="0.2">
      <c r="A31" s="3"/>
      <c r="B31" s="4"/>
      <c r="C31" s="5"/>
      <c r="D31" s="5"/>
      <c r="E31" s="6"/>
      <c r="F31" s="5"/>
      <c r="G31" s="7"/>
      <c r="H31" s="7"/>
      <c r="I31" s="7"/>
      <c r="J31" s="7"/>
      <c r="K31" s="7"/>
    </row>
    <row r="32" spans="1:12" x14ac:dyDescent="0.2">
      <c r="A32" s="3"/>
      <c r="B32" s="4"/>
      <c r="C32" s="5"/>
      <c r="D32" s="5"/>
      <c r="E32" s="6"/>
      <c r="F32" s="5"/>
      <c r="G32" s="7"/>
      <c r="H32" s="7"/>
      <c r="I32" s="7"/>
      <c r="J32" s="7"/>
      <c r="K32" s="7"/>
    </row>
    <row r="33" spans="1:11" x14ac:dyDescent="0.2">
      <c r="A33" s="3"/>
      <c r="B33" s="4"/>
      <c r="C33" s="5"/>
      <c r="D33" s="5"/>
      <c r="E33" s="6"/>
      <c r="F33" s="5"/>
      <c r="G33" s="7"/>
      <c r="H33" s="7"/>
      <c r="I33" s="7"/>
      <c r="J33" s="7"/>
      <c r="K33" s="7"/>
    </row>
    <row r="34" spans="1:11" x14ac:dyDescent="0.2">
      <c r="A34" s="3"/>
      <c r="B34" s="4"/>
      <c r="C34" s="5"/>
      <c r="D34" s="5"/>
      <c r="E34" s="6"/>
      <c r="F34" s="5"/>
      <c r="G34" s="7"/>
      <c r="H34" s="7"/>
      <c r="I34" s="7"/>
      <c r="J34" s="7"/>
      <c r="K34" s="7"/>
    </row>
    <row r="35" spans="1:11" x14ac:dyDescent="0.2">
      <c r="A35" s="3"/>
      <c r="B35" s="4"/>
      <c r="C35" s="5"/>
      <c r="D35" s="5"/>
      <c r="E35" s="6"/>
      <c r="F35" s="5"/>
      <c r="G35" s="7"/>
      <c r="H35" s="7"/>
      <c r="I35" s="7"/>
      <c r="J35" s="7"/>
      <c r="K35" s="7"/>
    </row>
    <row r="36" spans="1:11" x14ac:dyDescent="0.2">
      <c r="A36" s="3"/>
      <c r="B36" s="4"/>
      <c r="C36" s="5"/>
      <c r="D36" s="5"/>
      <c r="E36" s="6"/>
      <c r="F36" s="5"/>
      <c r="G36" s="7"/>
      <c r="H36" s="7"/>
      <c r="I36" s="7"/>
      <c r="J36" s="7"/>
      <c r="K36" s="7"/>
    </row>
    <row r="37" spans="1:11" x14ac:dyDescent="0.2">
      <c r="A37" s="3"/>
      <c r="B37" s="4"/>
      <c r="C37" s="5"/>
      <c r="D37" s="5"/>
      <c r="E37" s="6"/>
      <c r="F37" s="5"/>
      <c r="G37" s="7"/>
      <c r="H37" s="7"/>
      <c r="I37" s="7"/>
      <c r="J37" s="7"/>
      <c r="K37" s="7"/>
    </row>
    <row r="38" spans="1:11" x14ac:dyDescent="0.2">
      <c r="A38" s="3"/>
      <c r="B38" s="4"/>
      <c r="C38" s="5"/>
      <c r="D38" s="5"/>
      <c r="E38" s="6"/>
      <c r="F38" s="5"/>
      <c r="G38" s="7"/>
      <c r="H38" s="7"/>
      <c r="I38" s="7"/>
      <c r="J38" s="7"/>
      <c r="K38" s="7"/>
    </row>
    <row r="39" spans="1:11" x14ac:dyDescent="0.2">
      <c r="A39" s="3"/>
      <c r="B39" s="4"/>
      <c r="C39" s="5"/>
      <c r="D39" s="5"/>
      <c r="E39" s="6"/>
      <c r="F39" s="5"/>
      <c r="G39" s="7"/>
      <c r="H39" s="7"/>
      <c r="I39" s="7"/>
      <c r="J39" s="7"/>
      <c r="K39" s="7"/>
    </row>
    <row r="40" spans="1:11" x14ac:dyDescent="0.2">
      <c r="A40" s="3"/>
      <c r="B40" s="4"/>
      <c r="C40" s="5"/>
      <c r="D40" s="5"/>
      <c r="E40" s="6"/>
      <c r="F40" s="5"/>
      <c r="G40" s="7"/>
      <c r="H40" s="7"/>
      <c r="I40" s="7"/>
      <c r="J40" s="7"/>
      <c r="K40" s="7"/>
    </row>
    <row r="41" spans="1:11" x14ac:dyDescent="0.2">
      <c r="A41" s="3"/>
      <c r="B41" s="4"/>
      <c r="C41" s="5"/>
      <c r="D41" s="5"/>
      <c r="E41" s="6"/>
      <c r="F41" s="5"/>
      <c r="G41" s="7"/>
      <c r="H41" s="7"/>
      <c r="I41" s="7"/>
      <c r="J41" s="7"/>
      <c r="K41" s="7"/>
    </row>
    <row r="42" spans="1:11" x14ac:dyDescent="0.2">
      <c r="A42" s="3"/>
      <c r="B42" s="4"/>
      <c r="C42" s="5"/>
      <c r="D42" s="5"/>
      <c r="E42" s="6"/>
      <c r="F42" s="5"/>
      <c r="G42" s="7"/>
      <c r="H42" s="7"/>
      <c r="I42" s="7"/>
      <c r="J42" s="7"/>
      <c r="K42" s="7"/>
    </row>
    <row r="43" spans="1:11" x14ac:dyDescent="0.2">
      <c r="A43" s="3"/>
      <c r="B43" s="4"/>
      <c r="C43" s="5"/>
      <c r="D43" s="5"/>
      <c r="E43" s="6"/>
      <c r="F43" s="5"/>
      <c r="G43" s="7"/>
      <c r="H43" s="7"/>
      <c r="I43" s="7"/>
      <c r="J43" s="7"/>
      <c r="K43" s="7"/>
    </row>
    <row r="44" spans="1:11" x14ac:dyDescent="0.2">
      <c r="A44" s="3"/>
      <c r="B44" s="4"/>
      <c r="C44" s="5"/>
      <c r="D44" s="5"/>
      <c r="E44" s="6"/>
      <c r="F44" s="5"/>
      <c r="G44" s="7"/>
      <c r="H44" s="7"/>
      <c r="I44" s="7"/>
      <c r="J44" s="7"/>
      <c r="K44" s="7"/>
    </row>
    <row r="45" spans="1:11" x14ac:dyDescent="0.2">
      <c r="A45" s="3"/>
      <c r="B45" s="4"/>
      <c r="C45" s="5"/>
      <c r="D45" s="5"/>
      <c r="E45" s="6"/>
      <c r="F45" s="5"/>
      <c r="G45" s="7"/>
      <c r="H45" s="7"/>
      <c r="I45" s="7"/>
      <c r="J45" s="7"/>
      <c r="K45" s="7"/>
    </row>
    <row r="46" spans="1:11" x14ac:dyDescent="0.2">
      <c r="A46" s="3"/>
      <c r="B46" s="4"/>
      <c r="C46" s="5"/>
      <c r="D46" s="5"/>
      <c r="E46" s="6"/>
      <c r="F46" s="5"/>
      <c r="G46" s="7"/>
      <c r="H46" s="7"/>
      <c r="I46" s="7"/>
      <c r="J46" s="7"/>
      <c r="K46" s="7"/>
    </row>
    <row r="47" spans="1:11" x14ac:dyDescent="0.2">
      <c r="A47" s="3"/>
      <c r="B47" s="4"/>
      <c r="C47" s="5"/>
      <c r="D47" s="5"/>
      <c r="E47" s="6"/>
      <c r="F47" s="5"/>
      <c r="G47" s="7"/>
      <c r="H47" s="7"/>
      <c r="I47" s="7"/>
      <c r="J47" s="7"/>
      <c r="K47" s="7"/>
    </row>
    <row r="48" spans="1:11" x14ac:dyDescent="0.2">
      <c r="A48" s="3"/>
      <c r="B48" s="4"/>
      <c r="C48" s="5"/>
      <c r="D48" s="5"/>
      <c r="E48" s="6"/>
      <c r="F48" s="5"/>
      <c r="G48" s="7"/>
      <c r="H48" s="7"/>
      <c r="I48" s="7"/>
      <c r="J48" s="7"/>
      <c r="K48" s="7"/>
    </row>
    <row r="49" spans="1:11" x14ac:dyDescent="0.2">
      <c r="A49" s="3"/>
      <c r="B49" s="4"/>
      <c r="C49" s="5"/>
      <c r="D49" s="5"/>
      <c r="E49" s="6"/>
      <c r="F49" s="5"/>
      <c r="G49" s="7"/>
      <c r="H49" s="7"/>
      <c r="I49" s="7"/>
      <c r="J49" s="7"/>
      <c r="K49" s="7"/>
    </row>
    <row r="50" spans="1:11" x14ac:dyDescent="0.2">
      <c r="A50" s="3"/>
      <c r="B50" s="4"/>
      <c r="C50" s="5"/>
      <c r="D50" s="5"/>
      <c r="E50" s="6"/>
      <c r="F50" s="5"/>
      <c r="G50" s="7"/>
      <c r="H50" s="7"/>
      <c r="I50" s="7"/>
      <c r="J50" s="7"/>
      <c r="K50" s="7"/>
    </row>
    <row r="51" spans="1:11" x14ac:dyDescent="0.2">
      <c r="A51" s="3"/>
      <c r="B51" s="4"/>
      <c r="C51" s="5"/>
      <c r="D51" s="5"/>
      <c r="E51" s="6"/>
      <c r="F51" s="5"/>
      <c r="G51" s="7"/>
      <c r="H51" s="7"/>
      <c r="I51" s="7"/>
      <c r="J51" s="7"/>
      <c r="K51" s="7"/>
    </row>
    <row r="52" spans="1:11" x14ac:dyDescent="0.2">
      <c r="A52" s="3"/>
      <c r="B52" s="4"/>
      <c r="C52" s="5"/>
      <c r="D52" s="5"/>
      <c r="E52" s="6"/>
      <c r="F52" s="5"/>
      <c r="G52" s="7"/>
      <c r="H52" s="7"/>
      <c r="I52" s="7"/>
      <c r="J52" s="7"/>
      <c r="K52" s="7"/>
    </row>
    <row r="53" spans="1:11" x14ac:dyDescent="0.2">
      <c r="A53" s="3"/>
      <c r="B53" s="4"/>
      <c r="C53" s="5"/>
      <c r="D53" s="5"/>
      <c r="E53" s="6"/>
      <c r="F53" s="5"/>
      <c r="G53" s="7"/>
      <c r="H53" s="7"/>
      <c r="I53" s="7"/>
      <c r="J53" s="7"/>
      <c r="K53" s="7"/>
    </row>
    <row r="54" spans="1:11" x14ac:dyDescent="0.2">
      <c r="A54" s="3"/>
      <c r="B54" s="4"/>
      <c r="C54" s="5"/>
      <c r="D54" s="5"/>
      <c r="E54" s="6"/>
      <c r="F54" s="5"/>
      <c r="G54" s="7"/>
      <c r="H54" s="7"/>
      <c r="I54" s="7"/>
      <c r="J54" s="7"/>
      <c r="K54" s="7"/>
    </row>
    <row r="55" spans="1:11" x14ac:dyDescent="0.2">
      <c r="A55" s="3"/>
      <c r="B55" s="4"/>
      <c r="C55" s="5"/>
      <c r="D55" s="5"/>
      <c r="E55" s="6"/>
      <c r="F55" s="5"/>
      <c r="G55" s="7"/>
      <c r="H55" s="7"/>
      <c r="I55" s="7"/>
      <c r="J55" s="7"/>
      <c r="K55" s="7"/>
    </row>
    <row r="56" spans="1:11" x14ac:dyDescent="0.2">
      <c r="A56" s="3"/>
      <c r="B56" s="4"/>
      <c r="C56" s="5"/>
      <c r="D56" s="5"/>
      <c r="E56" s="6"/>
      <c r="F56" s="5"/>
      <c r="G56" s="7"/>
      <c r="H56" s="7"/>
      <c r="I56" s="7"/>
      <c r="J56" s="7"/>
      <c r="K56" s="7"/>
    </row>
  </sheetData>
  <mergeCells count="3">
    <mergeCell ref="A1:K1"/>
    <mergeCell ref="A3:K3"/>
    <mergeCell ref="A5:K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6DE59-1E25-42B1-B5BB-DAD86B5B4C20}">
  <dimension ref="A1:M95"/>
  <sheetViews>
    <sheetView topLeftCell="A11" workbookViewId="0">
      <selection activeCell="G43" sqref="G43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2.83203125" bestFit="1" customWidth="1"/>
    <col min="4" max="4" width="35.5" bestFit="1" customWidth="1"/>
    <col min="5" max="6" width="2.83203125" bestFit="1" customWidth="1"/>
    <col min="7" max="7" width="19.1640625" bestFit="1" customWidth="1"/>
    <col min="8" max="11" width="1" bestFit="1" customWidth="1"/>
    <col min="12" max="12" width="10.6640625" hidden="1" customWidth="1"/>
    <col min="13" max="13" width="0" hidden="1" customWidth="1"/>
  </cols>
  <sheetData>
    <row r="1" spans="1:11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1" ht="18" x14ac:dyDescent="0.2">
      <c r="A3" s="35" t="s">
        <v>407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1" ht="16" x14ac:dyDescent="0.2">
      <c r="A5" s="36" t="s">
        <v>408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1362</v>
      </c>
      <c r="H7" s="1" t="s">
        <v>9</v>
      </c>
      <c r="I7" s="1" t="s">
        <v>9</v>
      </c>
      <c r="J7" s="1" t="s">
        <v>9</v>
      </c>
      <c r="K7" s="1" t="s">
        <v>9</v>
      </c>
    </row>
    <row r="8" spans="1:11" x14ac:dyDescent="0.2">
      <c r="A8" s="3">
        <v>1</v>
      </c>
      <c r="B8" s="4" t="s">
        <v>10</v>
      </c>
      <c r="C8" s="5" t="s">
        <v>409</v>
      </c>
      <c r="D8" s="5" t="s">
        <v>410</v>
      </c>
      <c r="E8" s="6" t="s">
        <v>13</v>
      </c>
      <c r="F8" s="5" t="s">
        <v>14</v>
      </c>
      <c r="G8" s="7">
        <v>0</v>
      </c>
      <c r="H8" s="7"/>
      <c r="I8" s="7"/>
      <c r="J8" s="7"/>
      <c r="K8" s="7"/>
    </row>
    <row r="9" spans="1:11" x14ac:dyDescent="0.2">
      <c r="A9" s="3">
        <v>2</v>
      </c>
      <c r="B9" s="4" t="s">
        <v>10</v>
      </c>
      <c r="C9" s="5" t="s">
        <v>411</v>
      </c>
      <c r="D9" s="5" t="s">
        <v>412</v>
      </c>
      <c r="E9" s="6" t="s">
        <v>13</v>
      </c>
      <c r="F9" s="5" t="s">
        <v>14</v>
      </c>
      <c r="G9" s="7">
        <v>0</v>
      </c>
      <c r="H9" s="7"/>
      <c r="I9" s="7"/>
      <c r="J9" s="7"/>
      <c r="K9" s="7"/>
    </row>
    <row r="10" spans="1:11" x14ac:dyDescent="0.2">
      <c r="A10" s="3">
        <v>3</v>
      </c>
      <c r="B10" s="4" t="s">
        <v>10</v>
      </c>
      <c r="C10" s="5" t="s">
        <v>413</v>
      </c>
      <c r="D10" s="5" t="s">
        <v>414</v>
      </c>
      <c r="E10" s="6" t="s">
        <v>13</v>
      </c>
      <c r="F10" s="5" t="s">
        <v>14</v>
      </c>
      <c r="G10" s="7">
        <v>0</v>
      </c>
      <c r="H10" s="7"/>
      <c r="I10" s="7"/>
      <c r="J10" s="7"/>
      <c r="K10" s="7"/>
    </row>
    <row r="11" spans="1:11" x14ac:dyDescent="0.2">
      <c r="A11" s="3">
        <v>4</v>
      </c>
      <c r="B11" s="4" t="s">
        <v>10</v>
      </c>
      <c r="C11" s="5" t="s">
        <v>415</v>
      </c>
      <c r="D11" s="5" t="s">
        <v>416</v>
      </c>
      <c r="E11" s="6" t="s">
        <v>13</v>
      </c>
      <c r="F11" s="5" t="s">
        <v>14</v>
      </c>
      <c r="G11" s="7">
        <v>0</v>
      </c>
      <c r="H11" s="7"/>
      <c r="I11" s="7"/>
      <c r="J11" s="7"/>
      <c r="K11" s="7"/>
    </row>
    <row r="12" spans="1:11" x14ac:dyDescent="0.2">
      <c r="A12" s="3">
        <v>5</v>
      </c>
      <c r="B12" s="4" t="s">
        <v>10</v>
      </c>
      <c r="C12" s="5" t="s">
        <v>417</v>
      </c>
      <c r="D12" s="5" t="s">
        <v>418</v>
      </c>
      <c r="E12" s="6" t="s">
        <v>13</v>
      </c>
      <c r="F12" s="5" t="s">
        <v>14</v>
      </c>
      <c r="G12" s="7">
        <v>0</v>
      </c>
      <c r="H12" s="7"/>
      <c r="I12" s="7"/>
      <c r="J12" s="7"/>
      <c r="K12" s="7"/>
    </row>
    <row r="13" spans="1:11" x14ac:dyDescent="0.2">
      <c r="A13" s="3">
        <v>6</v>
      </c>
      <c r="B13" s="4" t="s">
        <v>10</v>
      </c>
      <c r="C13" s="5" t="s">
        <v>419</v>
      </c>
      <c r="D13" s="5" t="s">
        <v>420</v>
      </c>
      <c r="E13" s="6" t="s">
        <v>13</v>
      </c>
      <c r="F13" s="5" t="s">
        <v>14</v>
      </c>
      <c r="G13" s="7">
        <v>0</v>
      </c>
      <c r="H13" s="7"/>
      <c r="I13" s="7"/>
      <c r="J13" s="7"/>
      <c r="K13" s="7"/>
    </row>
    <row r="14" spans="1:11" x14ac:dyDescent="0.2">
      <c r="A14" s="3">
        <v>7</v>
      </c>
      <c r="B14" s="4" t="s">
        <v>10</v>
      </c>
      <c r="C14" s="5" t="s">
        <v>421</v>
      </c>
      <c r="D14" s="5" t="s">
        <v>422</v>
      </c>
      <c r="E14" s="6" t="s">
        <v>13</v>
      </c>
      <c r="F14" s="5" t="s">
        <v>14</v>
      </c>
      <c r="G14" s="7">
        <v>0</v>
      </c>
      <c r="H14" s="7"/>
      <c r="I14" s="7"/>
      <c r="J14" s="7"/>
      <c r="K14" s="7"/>
    </row>
    <row r="15" spans="1:11" x14ac:dyDescent="0.2">
      <c r="A15" s="3">
        <v>8</v>
      </c>
      <c r="B15" s="4" t="s">
        <v>10</v>
      </c>
      <c r="C15" s="5" t="s">
        <v>423</v>
      </c>
      <c r="D15" s="5" t="s">
        <v>424</v>
      </c>
      <c r="E15" s="6" t="s">
        <v>13</v>
      </c>
      <c r="F15" s="5" t="s">
        <v>14</v>
      </c>
      <c r="G15" s="7">
        <v>0</v>
      </c>
      <c r="H15" s="7"/>
      <c r="I15" s="7"/>
      <c r="J15" s="7"/>
      <c r="K15" s="7"/>
    </row>
    <row r="16" spans="1:11" x14ac:dyDescent="0.2">
      <c r="A16" s="3">
        <v>9</v>
      </c>
      <c r="B16" s="4" t="s">
        <v>10</v>
      </c>
      <c r="C16" s="5" t="s">
        <v>425</v>
      </c>
      <c r="D16" s="5" t="s">
        <v>426</v>
      </c>
      <c r="E16" s="6" t="s">
        <v>13</v>
      </c>
      <c r="F16" s="5" t="s">
        <v>14</v>
      </c>
      <c r="G16" s="8">
        <v>0</v>
      </c>
      <c r="H16" s="7"/>
      <c r="I16" s="7"/>
      <c r="J16" s="7"/>
      <c r="K16" s="7"/>
    </row>
    <row r="17" spans="1:13" x14ac:dyDescent="0.2">
      <c r="A17" s="3">
        <v>11</v>
      </c>
      <c r="B17" s="4" t="s">
        <v>10</v>
      </c>
      <c r="C17" s="5" t="s">
        <v>427</v>
      </c>
      <c r="D17" s="5" t="s">
        <v>113</v>
      </c>
      <c r="E17" s="6" t="s">
        <v>13</v>
      </c>
      <c r="F17" s="5" t="s">
        <v>14</v>
      </c>
      <c r="G17" s="7">
        <v>0</v>
      </c>
      <c r="H17" s="7"/>
      <c r="I17" s="7"/>
      <c r="J17" s="7"/>
      <c r="K17" s="7"/>
    </row>
    <row r="18" spans="1:13" x14ac:dyDescent="0.2">
      <c r="A18" s="3">
        <v>12</v>
      </c>
      <c r="B18" s="4"/>
      <c r="C18" s="5" t="s">
        <v>14</v>
      </c>
      <c r="D18" s="5" t="s">
        <v>14</v>
      </c>
      <c r="E18" s="6" t="s">
        <v>13</v>
      </c>
      <c r="F18" s="5" t="s">
        <v>14</v>
      </c>
      <c r="G18" s="7"/>
      <c r="H18" s="7"/>
      <c r="I18" s="7"/>
      <c r="J18" s="7"/>
      <c r="K18" s="7"/>
    </row>
    <row r="19" spans="1:13" x14ac:dyDescent="0.2">
      <c r="A19" s="3">
        <v>13</v>
      </c>
      <c r="B19" s="4" t="s">
        <v>10</v>
      </c>
      <c r="C19" s="5" t="s">
        <v>428</v>
      </c>
      <c r="D19" s="5" t="s">
        <v>429</v>
      </c>
      <c r="E19" s="6" t="s">
        <v>13</v>
      </c>
      <c r="F19" s="5" t="s">
        <v>14</v>
      </c>
      <c r="G19" s="7"/>
      <c r="H19" s="7"/>
      <c r="I19" s="7"/>
      <c r="J19" s="7"/>
      <c r="K19" s="7"/>
      <c r="L19" s="7">
        <v>0</v>
      </c>
    </row>
    <row r="20" spans="1:13" x14ac:dyDescent="0.2">
      <c r="A20" s="3">
        <v>14</v>
      </c>
      <c r="B20" s="4" t="s">
        <v>10</v>
      </c>
      <c r="C20" s="5" t="s">
        <v>430</v>
      </c>
      <c r="D20" s="5" t="s">
        <v>431</v>
      </c>
      <c r="E20" s="6" t="s">
        <v>13</v>
      </c>
      <c r="F20" s="5" t="s">
        <v>14</v>
      </c>
      <c r="G20" s="7"/>
      <c r="H20" s="7"/>
      <c r="I20" s="7"/>
      <c r="J20" s="7"/>
      <c r="K20" s="7"/>
      <c r="L20" s="7">
        <v>0</v>
      </c>
    </row>
    <row r="21" spans="1:13" x14ac:dyDescent="0.2">
      <c r="A21" s="3">
        <v>15</v>
      </c>
      <c r="B21" s="4" t="s">
        <v>10</v>
      </c>
      <c r="C21" s="5" t="s">
        <v>432</v>
      </c>
      <c r="D21" s="5" t="s">
        <v>433</v>
      </c>
      <c r="E21" s="6" t="s">
        <v>13</v>
      </c>
      <c r="F21" s="5" t="s">
        <v>14</v>
      </c>
      <c r="G21" s="7"/>
      <c r="H21" s="7"/>
      <c r="I21" s="7"/>
      <c r="J21" s="7"/>
      <c r="K21" s="7"/>
      <c r="L21" s="7">
        <v>0</v>
      </c>
    </row>
    <row r="22" spans="1:13" x14ac:dyDescent="0.2">
      <c r="A22" s="3">
        <v>16</v>
      </c>
      <c r="B22" s="4" t="s">
        <v>10</v>
      </c>
      <c r="C22" s="5" t="s">
        <v>434</v>
      </c>
      <c r="D22" s="5" t="s">
        <v>435</v>
      </c>
      <c r="E22" s="6" t="s">
        <v>13</v>
      </c>
      <c r="F22" s="5" t="s">
        <v>14</v>
      </c>
      <c r="G22" s="7"/>
      <c r="H22" s="7"/>
      <c r="I22" s="7"/>
      <c r="J22" s="7"/>
      <c r="K22" s="7"/>
      <c r="L22" s="7">
        <v>0</v>
      </c>
    </row>
    <row r="23" spans="1:13" x14ac:dyDescent="0.2">
      <c r="A23" s="3">
        <v>17</v>
      </c>
      <c r="B23" s="4" t="s">
        <v>10</v>
      </c>
      <c r="C23" s="5" t="s">
        <v>436</v>
      </c>
      <c r="D23" s="5" t="s">
        <v>437</v>
      </c>
      <c r="E23" s="6" t="s">
        <v>13</v>
      </c>
      <c r="F23" s="5" t="s">
        <v>14</v>
      </c>
      <c r="G23" s="7"/>
      <c r="H23" s="7"/>
      <c r="I23" s="7"/>
      <c r="J23" s="7"/>
      <c r="K23" s="7"/>
      <c r="L23" s="7">
        <v>0</v>
      </c>
    </row>
    <row r="24" spans="1:13" x14ac:dyDescent="0.2">
      <c r="A24" s="3">
        <v>18</v>
      </c>
      <c r="B24" s="4" t="s">
        <v>10</v>
      </c>
      <c r="C24" s="5" t="s">
        <v>438</v>
      </c>
      <c r="D24" s="5" t="s">
        <v>439</v>
      </c>
      <c r="E24" s="6" t="s">
        <v>13</v>
      </c>
      <c r="F24" s="5" t="s">
        <v>14</v>
      </c>
      <c r="G24" s="7"/>
      <c r="H24" s="7"/>
      <c r="I24" s="7"/>
      <c r="J24" s="7"/>
      <c r="K24" s="7"/>
      <c r="L24" s="7">
        <v>0</v>
      </c>
    </row>
    <row r="25" spans="1:13" x14ac:dyDescent="0.2">
      <c r="A25" s="3">
        <v>19</v>
      </c>
      <c r="B25" s="4" t="s">
        <v>10</v>
      </c>
      <c r="C25" s="5" t="s">
        <v>440</v>
      </c>
      <c r="D25" s="5" t="s">
        <v>12</v>
      </c>
      <c r="E25" s="6" t="s">
        <v>13</v>
      </c>
      <c r="F25" s="5" t="s">
        <v>14</v>
      </c>
      <c r="G25" s="7"/>
      <c r="H25" s="7"/>
      <c r="I25" s="7"/>
      <c r="J25" s="7"/>
      <c r="K25" s="7"/>
      <c r="L25" s="7">
        <v>1871.39</v>
      </c>
    </row>
    <row r="26" spans="1:13" x14ac:dyDescent="0.2">
      <c r="A26" s="3">
        <v>20</v>
      </c>
      <c r="B26" s="4" t="s">
        <v>10</v>
      </c>
      <c r="C26" s="5" t="s">
        <v>441</v>
      </c>
      <c r="D26" s="5" t="s">
        <v>18</v>
      </c>
      <c r="E26" s="6" t="s">
        <v>13</v>
      </c>
      <c r="F26" s="5" t="s">
        <v>14</v>
      </c>
      <c r="G26" s="7"/>
      <c r="H26" s="7"/>
      <c r="I26" s="7"/>
      <c r="J26" s="7"/>
      <c r="K26" s="7"/>
      <c r="L26" s="7">
        <v>0</v>
      </c>
    </row>
    <row r="27" spans="1:13" x14ac:dyDescent="0.2">
      <c r="A27" s="3">
        <v>21</v>
      </c>
      <c r="B27" s="4" t="s">
        <v>10</v>
      </c>
      <c r="C27" s="5" t="s">
        <v>442</v>
      </c>
      <c r="D27" s="5" t="s">
        <v>20</v>
      </c>
      <c r="E27" s="6" t="s">
        <v>13</v>
      </c>
      <c r="F27" s="5" t="s">
        <v>14</v>
      </c>
      <c r="G27" s="7"/>
      <c r="H27" s="7"/>
      <c r="I27" s="7"/>
      <c r="J27" s="7"/>
      <c r="K27" s="7"/>
      <c r="L27" s="7">
        <v>0</v>
      </c>
    </row>
    <row r="28" spans="1:13" x14ac:dyDescent="0.2">
      <c r="A28" s="3">
        <v>22</v>
      </c>
      <c r="B28" s="4" t="s">
        <v>10</v>
      </c>
      <c r="C28" s="5" t="s">
        <v>443</v>
      </c>
      <c r="D28" s="5" t="s">
        <v>114</v>
      </c>
      <c r="E28" s="6" t="s">
        <v>13</v>
      </c>
      <c r="F28" s="5" t="s">
        <v>14</v>
      </c>
      <c r="G28" s="7"/>
      <c r="H28" s="7"/>
      <c r="I28" s="7"/>
      <c r="J28" s="7"/>
      <c r="K28" s="7"/>
      <c r="L28" s="7">
        <v>0</v>
      </c>
    </row>
    <row r="29" spans="1:13" x14ac:dyDescent="0.2">
      <c r="A29" s="3">
        <v>23</v>
      </c>
      <c r="B29" s="4" t="s">
        <v>10</v>
      </c>
      <c r="C29" s="5" t="s">
        <v>444</v>
      </c>
      <c r="D29" s="5" t="s">
        <v>22</v>
      </c>
      <c r="E29" s="6" t="s">
        <v>13</v>
      </c>
      <c r="F29" s="5" t="s">
        <v>14</v>
      </c>
      <c r="G29" s="7"/>
      <c r="H29" s="7"/>
      <c r="I29" s="7"/>
      <c r="J29" s="7"/>
      <c r="K29" s="7"/>
      <c r="L29" s="7">
        <v>0</v>
      </c>
    </row>
    <row r="30" spans="1:13" x14ac:dyDescent="0.2">
      <c r="A30" s="3">
        <v>24</v>
      </c>
      <c r="B30" s="4" t="s">
        <v>10</v>
      </c>
      <c r="C30" s="5" t="s">
        <v>445</v>
      </c>
      <c r="D30" s="5" t="s">
        <v>446</v>
      </c>
      <c r="E30" s="6" t="s">
        <v>13</v>
      </c>
      <c r="F30" s="5" t="s">
        <v>14</v>
      </c>
      <c r="G30" s="7"/>
      <c r="H30" s="7"/>
      <c r="I30" s="7"/>
      <c r="J30" s="7"/>
      <c r="K30" s="7"/>
      <c r="L30" s="7">
        <v>25</v>
      </c>
    </row>
    <row r="31" spans="1:13" x14ac:dyDescent="0.2">
      <c r="A31" s="3">
        <v>25</v>
      </c>
      <c r="B31" s="4" t="s">
        <v>10</v>
      </c>
      <c r="C31" s="5" t="s">
        <v>447</v>
      </c>
      <c r="D31" s="5" t="s">
        <v>28</v>
      </c>
      <c r="E31" s="6" t="s">
        <v>13</v>
      </c>
      <c r="F31" s="5" t="s">
        <v>14</v>
      </c>
      <c r="G31" s="7"/>
      <c r="H31" s="7"/>
      <c r="I31" s="7"/>
      <c r="J31" s="7"/>
      <c r="K31" s="7"/>
      <c r="L31" s="7">
        <v>0</v>
      </c>
    </row>
    <row r="32" spans="1:13" x14ac:dyDescent="0.2">
      <c r="A32" s="3">
        <v>26</v>
      </c>
      <c r="B32" s="4" t="s">
        <v>10</v>
      </c>
      <c r="C32" s="5" t="s">
        <v>448</v>
      </c>
      <c r="D32" s="5" t="s">
        <v>30</v>
      </c>
      <c r="E32" s="6" t="s">
        <v>13</v>
      </c>
      <c r="F32" s="5" t="s">
        <v>14</v>
      </c>
      <c r="G32" s="7">
        <v>27973.399999999998</v>
      </c>
      <c r="H32" s="7"/>
      <c r="I32" s="7"/>
      <c r="J32" s="7"/>
      <c r="K32" s="7"/>
      <c r="L32">
        <f>G32*1.03</f>
        <v>28812.601999999999</v>
      </c>
      <c r="M32" t="s">
        <v>1298</v>
      </c>
    </row>
    <row r="33" spans="1:12" x14ac:dyDescent="0.2">
      <c r="A33" s="3">
        <v>27</v>
      </c>
      <c r="B33" s="4" t="s">
        <v>10</v>
      </c>
      <c r="C33" s="5" t="s">
        <v>449</v>
      </c>
      <c r="D33" s="5" t="s">
        <v>30</v>
      </c>
      <c r="E33" s="6" t="s">
        <v>13</v>
      </c>
      <c r="F33" s="5" t="s">
        <v>14</v>
      </c>
      <c r="G33" s="7"/>
      <c r="H33" s="7"/>
      <c r="I33" s="7"/>
      <c r="J33" s="7"/>
      <c r="K33" s="7"/>
    </row>
    <row r="34" spans="1:12" x14ac:dyDescent="0.2">
      <c r="A34" s="3">
        <v>28</v>
      </c>
      <c r="B34" s="4" t="s">
        <v>10</v>
      </c>
      <c r="C34" s="5" t="s">
        <v>450</v>
      </c>
      <c r="D34" s="5" t="s">
        <v>451</v>
      </c>
      <c r="E34" s="6" t="s">
        <v>13</v>
      </c>
      <c r="F34" s="5" t="s">
        <v>14</v>
      </c>
      <c r="G34" s="7"/>
      <c r="H34" s="7"/>
      <c r="I34" s="7"/>
      <c r="J34" s="7"/>
      <c r="K34" s="7"/>
    </row>
    <row r="35" spans="1:12" x14ac:dyDescent="0.2">
      <c r="A35" s="3">
        <v>29</v>
      </c>
      <c r="B35" s="4" t="s">
        <v>10</v>
      </c>
      <c r="C35" s="5" t="s">
        <v>452</v>
      </c>
      <c r="D35" s="5" t="s">
        <v>34</v>
      </c>
      <c r="E35" s="6" t="s">
        <v>13</v>
      </c>
      <c r="F35" s="5" t="s">
        <v>14</v>
      </c>
      <c r="G35" s="7"/>
      <c r="H35" s="7"/>
      <c r="I35" s="7"/>
      <c r="J35" s="7"/>
      <c r="K35" s="7"/>
    </row>
    <row r="36" spans="1:12" x14ac:dyDescent="0.2">
      <c r="A36" s="3">
        <v>30</v>
      </c>
      <c r="B36" s="4" t="s">
        <v>10</v>
      </c>
      <c r="C36" s="5" t="s">
        <v>453</v>
      </c>
      <c r="D36" s="5" t="s">
        <v>36</v>
      </c>
      <c r="E36" s="6" t="s">
        <v>13</v>
      </c>
      <c r="F36" s="5" t="s">
        <v>14</v>
      </c>
      <c r="G36" s="7"/>
      <c r="H36" s="7"/>
      <c r="I36" s="7"/>
      <c r="J36" s="7"/>
      <c r="K36" s="7"/>
      <c r="L36">
        <f>G36*1.03</f>
        <v>0</v>
      </c>
    </row>
    <row r="37" spans="1:12" x14ac:dyDescent="0.2">
      <c r="A37" s="3">
        <v>31</v>
      </c>
      <c r="B37" s="4" t="s">
        <v>10</v>
      </c>
      <c r="C37" s="5" t="s">
        <v>454</v>
      </c>
      <c r="D37" s="5" t="s">
        <v>116</v>
      </c>
      <c r="E37" s="6" t="s">
        <v>13</v>
      </c>
      <c r="F37" s="5" t="s">
        <v>14</v>
      </c>
      <c r="G37" s="7"/>
      <c r="H37" s="7"/>
      <c r="I37" s="7"/>
      <c r="J37" s="7"/>
      <c r="K37" s="7"/>
      <c r="L37" s="7">
        <v>0</v>
      </c>
    </row>
    <row r="38" spans="1:12" x14ac:dyDescent="0.2">
      <c r="A38" s="3">
        <v>32</v>
      </c>
      <c r="B38" s="4" t="s">
        <v>10</v>
      </c>
      <c r="C38" s="5" t="s">
        <v>455</v>
      </c>
      <c r="D38" s="5" t="s">
        <v>40</v>
      </c>
      <c r="E38" s="6" t="s">
        <v>13</v>
      </c>
      <c r="F38" s="5" t="s">
        <v>14</v>
      </c>
      <c r="G38" s="7"/>
      <c r="H38" s="7"/>
      <c r="I38" s="7"/>
      <c r="J38" s="7"/>
      <c r="K38" s="7"/>
      <c r="L38" s="7">
        <v>0</v>
      </c>
    </row>
    <row r="39" spans="1:12" x14ac:dyDescent="0.2">
      <c r="A39" s="3">
        <v>33</v>
      </c>
      <c r="B39" s="4" t="s">
        <v>10</v>
      </c>
      <c r="C39" s="5" t="s">
        <v>456</v>
      </c>
      <c r="D39" s="5" t="s">
        <v>339</v>
      </c>
      <c r="E39" s="6" t="s">
        <v>13</v>
      </c>
      <c r="F39" s="5" t="s">
        <v>14</v>
      </c>
      <c r="G39" s="7"/>
      <c r="H39" s="7"/>
      <c r="I39" s="7"/>
      <c r="J39" s="7"/>
      <c r="K39" s="7"/>
      <c r="L39" s="7">
        <v>0</v>
      </c>
    </row>
    <row r="40" spans="1:12" x14ac:dyDescent="0.2">
      <c r="A40" s="3">
        <v>34</v>
      </c>
      <c r="B40" s="4" t="s">
        <v>10</v>
      </c>
      <c r="C40" s="5" t="s">
        <v>457</v>
      </c>
      <c r="D40" s="5" t="s">
        <v>44</v>
      </c>
      <c r="E40" s="6" t="s">
        <v>13</v>
      </c>
      <c r="F40" s="5" t="s">
        <v>14</v>
      </c>
      <c r="G40" s="7"/>
      <c r="H40" s="7"/>
      <c r="I40" s="7"/>
      <c r="J40" s="7"/>
      <c r="K40" s="7"/>
      <c r="L40" s="7">
        <v>0</v>
      </c>
    </row>
    <row r="41" spans="1:12" x14ac:dyDescent="0.2">
      <c r="A41" s="3">
        <v>35</v>
      </c>
      <c r="B41" s="4" t="s">
        <v>10</v>
      </c>
      <c r="C41" s="5" t="s">
        <v>458</v>
      </c>
      <c r="D41" s="5" t="s">
        <v>56</v>
      </c>
      <c r="E41" s="6" t="s">
        <v>13</v>
      </c>
      <c r="F41" s="5" t="s">
        <v>14</v>
      </c>
      <c r="G41" s="7"/>
      <c r="H41" s="7"/>
      <c r="I41" s="7"/>
      <c r="J41" s="7"/>
      <c r="K41" s="7"/>
      <c r="L41" s="7">
        <v>852</v>
      </c>
    </row>
    <row r="42" spans="1:12" x14ac:dyDescent="0.2">
      <c r="A42" s="3">
        <v>36</v>
      </c>
      <c r="B42" s="4" t="s">
        <v>10</v>
      </c>
      <c r="C42" s="5" t="s">
        <v>459</v>
      </c>
      <c r="D42" s="5" t="s">
        <v>460</v>
      </c>
      <c r="E42" s="6" t="s">
        <v>13</v>
      </c>
      <c r="F42" s="5" t="s">
        <v>14</v>
      </c>
      <c r="G42" s="7"/>
      <c r="H42" s="7"/>
      <c r="I42" s="7"/>
      <c r="J42" s="7"/>
      <c r="K42" s="7"/>
      <c r="L42" s="7">
        <v>73.459999999999994</v>
      </c>
    </row>
    <row r="43" spans="1:12" x14ac:dyDescent="0.2">
      <c r="A43" s="3">
        <v>37</v>
      </c>
      <c r="B43" s="4" t="s">
        <v>10</v>
      </c>
      <c r="C43" s="5" t="s">
        <v>461</v>
      </c>
      <c r="D43" s="5" t="s">
        <v>60</v>
      </c>
      <c r="E43" s="6" t="s">
        <v>13</v>
      </c>
      <c r="F43" s="5" t="s">
        <v>14</v>
      </c>
      <c r="G43" s="7">
        <v>23807.09</v>
      </c>
      <c r="H43" s="7"/>
      <c r="I43" s="7"/>
      <c r="J43" s="7"/>
      <c r="K43" s="7"/>
      <c r="L43" s="7">
        <v>23807.09</v>
      </c>
    </row>
    <row r="44" spans="1:12" x14ac:dyDescent="0.2">
      <c r="A44" s="3">
        <v>38</v>
      </c>
      <c r="B44" s="4" t="s">
        <v>10</v>
      </c>
      <c r="C44" s="5" t="s">
        <v>462</v>
      </c>
      <c r="D44" s="5" t="s">
        <v>463</v>
      </c>
      <c r="E44" s="6" t="s">
        <v>13</v>
      </c>
      <c r="F44" s="5" t="s">
        <v>14</v>
      </c>
      <c r="G44" s="7">
        <v>0</v>
      </c>
      <c r="H44" s="7"/>
      <c r="I44" s="7"/>
      <c r="J44" s="7"/>
      <c r="K44" s="7"/>
      <c r="L44" s="7">
        <v>0</v>
      </c>
    </row>
    <row r="45" spans="1:12" x14ac:dyDescent="0.2">
      <c r="A45" s="3">
        <v>39</v>
      </c>
      <c r="B45" s="4" t="s">
        <v>10</v>
      </c>
      <c r="C45" s="5" t="s">
        <v>464</v>
      </c>
      <c r="D45" s="5" t="s">
        <v>225</v>
      </c>
      <c r="E45" s="6" t="s">
        <v>13</v>
      </c>
      <c r="F45" s="5" t="s">
        <v>14</v>
      </c>
      <c r="G45" s="7">
        <v>0</v>
      </c>
      <c r="H45" s="7"/>
      <c r="I45" s="7"/>
      <c r="J45" s="7"/>
      <c r="K45" s="7"/>
      <c r="L45" s="7">
        <v>0</v>
      </c>
    </row>
    <row r="46" spans="1:12" x14ac:dyDescent="0.2">
      <c r="A46" s="3">
        <v>40</v>
      </c>
      <c r="B46" s="4" t="s">
        <v>10</v>
      </c>
      <c r="C46" s="5" t="s">
        <v>465</v>
      </c>
      <c r="D46" s="5" t="s">
        <v>26</v>
      </c>
      <c r="E46" s="6" t="s">
        <v>13</v>
      </c>
      <c r="F46" s="5" t="s">
        <v>14</v>
      </c>
      <c r="G46" s="7">
        <v>0</v>
      </c>
      <c r="H46" s="7"/>
      <c r="I46" s="7"/>
      <c r="J46" s="7"/>
      <c r="K46" s="7"/>
      <c r="L46" s="7">
        <v>0</v>
      </c>
    </row>
    <row r="47" spans="1:12" x14ac:dyDescent="0.2">
      <c r="A47" s="3">
        <v>41</v>
      </c>
      <c r="B47" s="4" t="s">
        <v>10</v>
      </c>
      <c r="C47" s="5" t="s">
        <v>466</v>
      </c>
      <c r="D47" s="5" t="s">
        <v>467</v>
      </c>
      <c r="E47" s="6" t="s">
        <v>13</v>
      </c>
      <c r="F47" s="5" t="s">
        <v>14</v>
      </c>
      <c r="G47" s="8">
        <v>0</v>
      </c>
      <c r="H47" s="7"/>
      <c r="I47" s="7"/>
      <c r="J47" s="7"/>
      <c r="K47" s="7"/>
      <c r="L47" s="8">
        <v>0</v>
      </c>
    </row>
    <row r="48" spans="1:12" x14ac:dyDescent="0.2">
      <c r="A48" s="3">
        <v>43</v>
      </c>
      <c r="B48" s="4" t="s">
        <v>10</v>
      </c>
      <c r="C48" s="5" t="s">
        <v>468</v>
      </c>
      <c r="D48" s="5" t="s">
        <v>230</v>
      </c>
      <c r="E48" s="6" t="s">
        <v>13</v>
      </c>
      <c r="F48" s="5" t="s">
        <v>14</v>
      </c>
      <c r="G48" s="8">
        <f>SUM(G19:G47)</f>
        <v>51780.49</v>
      </c>
      <c r="H48" s="7"/>
      <c r="I48" s="7"/>
      <c r="J48" s="7"/>
      <c r="K48" s="7"/>
    </row>
    <row r="49" spans="1:12" ht="16" thickBot="1" x14ac:dyDescent="0.25">
      <c r="A49" s="3">
        <v>45</v>
      </c>
      <c r="B49" s="4" t="s">
        <v>10</v>
      </c>
      <c r="C49" s="5" t="s">
        <v>469</v>
      </c>
      <c r="D49" s="5" t="s">
        <v>470</v>
      </c>
      <c r="E49" s="6" t="s">
        <v>13</v>
      </c>
      <c r="F49" s="5" t="s">
        <v>14</v>
      </c>
      <c r="G49" s="9">
        <f>G17-G48</f>
        <v>-51780.49</v>
      </c>
      <c r="H49" s="7"/>
      <c r="I49" s="7"/>
      <c r="J49" s="7"/>
      <c r="K49" s="7"/>
      <c r="L49">
        <f>-SUM(L1:L48)</f>
        <v>-55441.542000000001</v>
      </c>
    </row>
    <row r="50" spans="1:12" ht="16" thickTop="1" x14ac:dyDescent="0.2">
      <c r="A50" s="3"/>
      <c r="B50" s="4"/>
      <c r="C50" s="5"/>
      <c r="D50" s="5"/>
      <c r="E50" s="6"/>
      <c r="F50" s="5"/>
      <c r="G50" s="7"/>
      <c r="H50" s="7"/>
      <c r="I50" s="7"/>
      <c r="J50" s="7"/>
      <c r="K50" s="7"/>
    </row>
    <row r="51" spans="1:12" x14ac:dyDescent="0.2">
      <c r="A51" s="3"/>
      <c r="B51" s="4"/>
      <c r="C51" s="5"/>
      <c r="D51" s="5"/>
      <c r="E51" s="6"/>
      <c r="F51" s="5"/>
      <c r="G51" s="7"/>
      <c r="H51" s="7"/>
      <c r="I51" s="7"/>
      <c r="J51" s="7"/>
      <c r="K51" s="7"/>
    </row>
    <row r="52" spans="1:12" x14ac:dyDescent="0.2">
      <c r="A52" s="3"/>
      <c r="B52" s="4"/>
      <c r="C52" s="5"/>
      <c r="D52" s="5"/>
      <c r="E52" s="6"/>
      <c r="F52" s="5"/>
      <c r="G52" s="7"/>
      <c r="H52" s="7"/>
      <c r="I52" s="7"/>
      <c r="J52" s="7"/>
      <c r="K52" s="7"/>
    </row>
    <row r="53" spans="1:12" x14ac:dyDescent="0.2">
      <c r="A53" s="3"/>
      <c r="B53" s="4"/>
      <c r="C53" s="5"/>
      <c r="D53" s="5"/>
      <c r="E53" s="6"/>
      <c r="F53" s="5"/>
      <c r="G53" s="7"/>
      <c r="H53" s="7"/>
      <c r="I53" s="7"/>
      <c r="J53" s="7"/>
      <c r="K53" s="7"/>
    </row>
    <row r="54" spans="1:12" x14ac:dyDescent="0.2">
      <c r="A54" s="3"/>
      <c r="B54" s="4"/>
      <c r="C54" s="5"/>
      <c r="D54" s="5"/>
      <c r="E54" s="6"/>
      <c r="F54" s="5"/>
      <c r="G54" s="7"/>
      <c r="H54" s="7"/>
      <c r="I54" s="7"/>
      <c r="J54" s="7"/>
      <c r="K54" s="7"/>
    </row>
    <row r="55" spans="1:12" x14ac:dyDescent="0.2">
      <c r="A55" s="3"/>
      <c r="B55" s="4"/>
      <c r="C55" s="5"/>
      <c r="D55" s="5"/>
      <c r="E55" s="6"/>
      <c r="F55" s="5"/>
      <c r="G55" s="7"/>
      <c r="H55" s="7"/>
      <c r="I55" s="7"/>
      <c r="J55" s="7"/>
      <c r="K55" s="7"/>
    </row>
    <row r="56" spans="1:12" x14ac:dyDescent="0.2">
      <c r="A56" s="3"/>
      <c r="B56" s="4"/>
      <c r="C56" s="5"/>
      <c r="D56" s="5"/>
      <c r="E56" s="6"/>
      <c r="F56" s="5"/>
      <c r="G56" s="7"/>
      <c r="H56" s="7"/>
      <c r="I56" s="7"/>
      <c r="J56" s="7"/>
      <c r="K56" s="7"/>
    </row>
    <row r="57" spans="1:12" x14ac:dyDescent="0.2">
      <c r="A57" s="3"/>
      <c r="B57" s="4"/>
      <c r="C57" s="5"/>
      <c r="D57" s="5"/>
      <c r="E57" s="6"/>
      <c r="F57" s="5"/>
      <c r="G57" s="7"/>
      <c r="H57" s="7"/>
      <c r="I57" s="7"/>
      <c r="J57" s="7"/>
      <c r="K57" s="7"/>
    </row>
    <row r="58" spans="1:12" x14ac:dyDescent="0.2">
      <c r="A58" s="3"/>
      <c r="B58" s="4"/>
      <c r="C58" s="5"/>
      <c r="D58" s="5"/>
      <c r="E58" s="6"/>
      <c r="F58" s="5"/>
      <c r="G58" s="7"/>
      <c r="H58" s="7"/>
      <c r="I58" s="7"/>
      <c r="J58" s="7"/>
      <c r="K58" s="7"/>
    </row>
    <row r="59" spans="1:12" x14ac:dyDescent="0.2">
      <c r="A59" s="3"/>
      <c r="B59" s="4"/>
      <c r="C59" s="5"/>
      <c r="D59" s="5"/>
      <c r="E59" s="6"/>
      <c r="F59" s="5"/>
      <c r="G59" s="7"/>
      <c r="H59" s="7"/>
      <c r="I59" s="7"/>
      <c r="J59" s="7"/>
      <c r="K59" s="7"/>
    </row>
    <row r="60" spans="1:12" x14ac:dyDescent="0.2">
      <c r="A60" s="3"/>
      <c r="B60" s="4"/>
      <c r="C60" s="5"/>
      <c r="D60" s="5"/>
      <c r="E60" s="6"/>
      <c r="F60" s="5"/>
      <c r="G60" s="7"/>
      <c r="H60" s="7"/>
      <c r="I60" s="7"/>
      <c r="J60" s="7"/>
      <c r="K60" s="7"/>
    </row>
    <row r="61" spans="1:12" x14ac:dyDescent="0.2">
      <c r="A61" s="3"/>
      <c r="B61" s="4"/>
      <c r="C61" s="5"/>
      <c r="D61" s="5"/>
      <c r="E61" s="6"/>
      <c r="F61" s="5"/>
      <c r="G61" s="7"/>
      <c r="H61" s="7"/>
      <c r="I61" s="7"/>
      <c r="J61" s="7"/>
      <c r="K61" s="7"/>
    </row>
    <row r="62" spans="1:12" x14ac:dyDescent="0.2">
      <c r="A62" s="3"/>
      <c r="B62" s="4"/>
      <c r="C62" s="5"/>
      <c r="D62" s="5"/>
      <c r="E62" s="6"/>
      <c r="F62" s="5"/>
      <c r="G62" s="7"/>
      <c r="H62" s="7"/>
      <c r="I62" s="7"/>
      <c r="J62" s="7"/>
      <c r="K62" s="7"/>
    </row>
    <row r="63" spans="1:12" x14ac:dyDescent="0.2">
      <c r="A63" s="3"/>
      <c r="B63" s="4"/>
      <c r="C63" s="5"/>
      <c r="D63" s="5"/>
      <c r="E63" s="6"/>
      <c r="F63" s="5"/>
      <c r="G63" s="7"/>
      <c r="H63" s="7"/>
      <c r="I63" s="7"/>
      <c r="J63" s="7"/>
      <c r="K63" s="7"/>
    </row>
    <row r="64" spans="1:12" x14ac:dyDescent="0.2">
      <c r="A64" s="3"/>
      <c r="B64" s="4"/>
      <c r="C64" s="5"/>
      <c r="D64" s="5"/>
      <c r="E64" s="6"/>
      <c r="F64" s="5"/>
      <c r="G64" s="7"/>
      <c r="H64" s="7"/>
      <c r="I64" s="7"/>
      <c r="J64" s="7"/>
      <c r="K64" s="7"/>
    </row>
    <row r="65" spans="1:11" x14ac:dyDescent="0.2">
      <c r="A65" s="3"/>
      <c r="B65" s="4"/>
      <c r="C65" s="5"/>
      <c r="D65" s="5"/>
      <c r="E65" s="6"/>
      <c r="F65" s="5"/>
      <c r="G65" s="7"/>
      <c r="H65" s="7"/>
      <c r="I65" s="7"/>
      <c r="J65" s="7"/>
      <c r="K65" s="7"/>
    </row>
    <row r="66" spans="1:11" x14ac:dyDescent="0.2">
      <c r="A66" s="3"/>
      <c r="B66" s="4"/>
      <c r="C66" s="5"/>
      <c r="D66" s="5"/>
      <c r="E66" s="6"/>
      <c r="F66" s="5"/>
      <c r="G66" s="7"/>
      <c r="H66" s="7"/>
      <c r="I66" s="7"/>
      <c r="J66" s="7"/>
      <c r="K66" s="7"/>
    </row>
    <row r="67" spans="1:11" x14ac:dyDescent="0.2">
      <c r="A67" s="3"/>
      <c r="B67" s="4"/>
      <c r="C67" s="5"/>
      <c r="D67" s="5"/>
      <c r="E67" s="6"/>
      <c r="F67" s="5"/>
      <c r="G67" s="7"/>
      <c r="H67" s="7"/>
      <c r="I67" s="7"/>
      <c r="J67" s="7"/>
      <c r="K67" s="7"/>
    </row>
    <row r="68" spans="1:11" x14ac:dyDescent="0.2">
      <c r="A68" s="3"/>
      <c r="B68" s="4"/>
      <c r="C68" s="5"/>
      <c r="D68" s="5"/>
      <c r="E68" s="6"/>
      <c r="F68" s="5"/>
      <c r="G68" s="7"/>
      <c r="H68" s="7"/>
      <c r="I68" s="7"/>
      <c r="J68" s="7"/>
      <c r="K68" s="7"/>
    </row>
    <row r="69" spans="1:11" x14ac:dyDescent="0.2">
      <c r="A69" s="3"/>
      <c r="B69" s="4"/>
      <c r="C69" s="5"/>
      <c r="D69" s="5"/>
      <c r="E69" s="6"/>
      <c r="F69" s="5"/>
      <c r="G69" s="7"/>
      <c r="H69" s="7"/>
      <c r="I69" s="7"/>
      <c r="J69" s="7"/>
      <c r="K69" s="7"/>
    </row>
    <row r="70" spans="1:11" x14ac:dyDescent="0.2">
      <c r="A70" s="3"/>
      <c r="B70" s="4"/>
      <c r="C70" s="5"/>
      <c r="D70" s="5"/>
      <c r="E70" s="6"/>
      <c r="F70" s="5"/>
      <c r="G70" s="7"/>
      <c r="H70" s="7"/>
      <c r="I70" s="7"/>
      <c r="J70" s="7"/>
      <c r="K70" s="7"/>
    </row>
    <row r="71" spans="1:11" x14ac:dyDescent="0.2">
      <c r="A71" s="3"/>
      <c r="B71" s="4"/>
      <c r="C71" s="5"/>
      <c r="D71" s="5"/>
      <c r="E71" s="6"/>
      <c r="F71" s="5"/>
      <c r="G71" s="7"/>
      <c r="H71" s="7"/>
      <c r="I71" s="7"/>
      <c r="J71" s="7"/>
      <c r="K71" s="7"/>
    </row>
    <row r="72" spans="1:11" x14ac:dyDescent="0.2">
      <c r="A72" s="3"/>
      <c r="B72" s="4"/>
      <c r="C72" s="5"/>
      <c r="D72" s="5"/>
      <c r="E72" s="6"/>
      <c r="F72" s="5"/>
      <c r="G72" s="7"/>
      <c r="H72" s="7"/>
      <c r="I72" s="7"/>
      <c r="J72" s="7"/>
      <c r="K72" s="7"/>
    </row>
    <row r="73" spans="1:11" x14ac:dyDescent="0.2">
      <c r="A73" s="3"/>
      <c r="B73" s="4"/>
      <c r="C73" s="5"/>
      <c r="D73" s="5"/>
      <c r="E73" s="6"/>
      <c r="F73" s="5"/>
      <c r="G73" s="7"/>
      <c r="H73" s="7"/>
      <c r="I73" s="7"/>
      <c r="J73" s="7"/>
      <c r="K73" s="7"/>
    </row>
    <row r="74" spans="1:11" x14ac:dyDescent="0.2">
      <c r="A74" s="3"/>
      <c r="B74" s="4"/>
      <c r="C74" s="5"/>
      <c r="D74" s="5"/>
      <c r="E74" s="6"/>
      <c r="F74" s="5"/>
      <c r="G74" s="7"/>
      <c r="H74" s="7"/>
      <c r="I74" s="7"/>
      <c r="J74" s="7"/>
      <c r="K74" s="7"/>
    </row>
    <row r="75" spans="1:11" x14ac:dyDescent="0.2">
      <c r="A75" s="3"/>
      <c r="B75" s="4"/>
      <c r="C75" s="5"/>
      <c r="D75" s="5"/>
      <c r="E75" s="6"/>
      <c r="F75" s="5"/>
      <c r="G75" s="7"/>
      <c r="H75" s="7"/>
      <c r="I75" s="7"/>
      <c r="J75" s="7"/>
      <c r="K75" s="7"/>
    </row>
    <row r="76" spans="1:11" x14ac:dyDescent="0.2">
      <c r="A76" s="3"/>
      <c r="B76" s="4"/>
      <c r="C76" s="5"/>
      <c r="D76" s="5"/>
      <c r="E76" s="6"/>
      <c r="F76" s="5"/>
      <c r="G76" s="7"/>
      <c r="H76" s="7"/>
      <c r="I76" s="7"/>
      <c r="J76" s="7"/>
      <c r="K76" s="7"/>
    </row>
    <row r="77" spans="1:11" x14ac:dyDescent="0.2">
      <c r="A77" s="3"/>
      <c r="B77" s="4"/>
      <c r="C77" s="5"/>
      <c r="D77" s="5"/>
      <c r="E77" s="6"/>
      <c r="F77" s="5"/>
      <c r="G77" s="7"/>
      <c r="H77" s="7"/>
      <c r="I77" s="7"/>
      <c r="J77" s="7"/>
      <c r="K77" s="7"/>
    </row>
    <row r="78" spans="1:11" x14ac:dyDescent="0.2">
      <c r="A78" s="3"/>
      <c r="B78" s="4"/>
      <c r="C78" s="5"/>
      <c r="D78" s="5"/>
      <c r="E78" s="6"/>
      <c r="F78" s="5"/>
      <c r="G78" s="7"/>
      <c r="H78" s="7"/>
      <c r="I78" s="7"/>
      <c r="J78" s="7"/>
      <c r="K78" s="7"/>
    </row>
    <row r="79" spans="1:11" x14ac:dyDescent="0.2">
      <c r="A79" s="3"/>
      <c r="B79" s="4"/>
      <c r="C79" s="5"/>
      <c r="D79" s="5"/>
      <c r="E79" s="6"/>
      <c r="F79" s="5"/>
      <c r="G79" s="7"/>
      <c r="H79" s="7"/>
      <c r="I79" s="7"/>
      <c r="J79" s="7"/>
      <c r="K79" s="7"/>
    </row>
    <row r="80" spans="1:11" x14ac:dyDescent="0.2">
      <c r="A80" s="3"/>
      <c r="B80" s="4"/>
      <c r="C80" s="5"/>
      <c r="D80" s="5"/>
      <c r="E80" s="6"/>
      <c r="F80" s="5"/>
      <c r="G80" s="7"/>
      <c r="H80" s="7"/>
      <c r="I80" s="7"/>
      <c r="J80" s="7"/>
      <c r="K80" s="7"/>
    </row>
    <row r="81" spans="1:11" x14ac:dyDescent="0.2">
      <c r="A81" s="3"/>
      <c r="B81" s="4"/>
      <c r="C81" s="5"/>
      <c r="D81" s="5"/>
      <c r="E81" s="6"/>
      <c r="F81" s="5"/>
      <c r="G81" s="7"/>
      <c r="H81" s="7"/>
      <c r="I81" s="7"/>
      <c r="J81" s="7"/>
      <c r="K81" s="7"/>
    </row>
    <row r="82" spans="1:11" x14ac:dyDescent="0.2">
      <c r="A82" s="3"/>
      <c r="B82" s="4"/>
      <c r="C82" s="5"/>
      <c r="D82" s="5"/>
      <c r="E82" s="6"/>
      <c r="F82" s="5"/>
      <c r="G82" s="7"/>
      <c r="H82" s="7"/>
      <c r="I82" s="7"/>
      <c r="J82" s="7"/>
      <c r="K82" s="7"/>
    </row>
    <row r="83" spans="1:11" x14ac:dyDescent="0.2">
      <c r="A83" s="3"/>
      <c r="B83" s="4"/>
      <c r="C83" s="5"/>
      <c r="D83" s="5"/>
      <c r="E83" s="6"/>
      <c r="F83" s="5"/>
      <c r="G83" s="7"/>
      <c r="H83" s="7"/>
      <c r="I83" s="7"/>
      <c r="J83" s="7"/>
      <c r="K83" s="7"/>
    </row>
    <row r="84" spans="1:11" x14ac:dyDescent="0.2">
      <c r="A84" s="3"/>
      <c r="B84" s="4"/>
      <c r="C84" s="5"/>
      <c r="D84" s="5"/>
      <c r="E84" s="6"/>
      <c r="F84" s="5"/>
      <c r="G84" s="7"/>
      <c r="H84" s="7"/>
      <c r="I84" s="7"/>
      <c r="J84" s="7"/>
      <c r="K84" s="7"/>
    </row>
    <row r="85" spans="1:11" x14ac:dyDescent="0.2">
      <c r="A85" s="3"/>
      <c r="B85" s="4"/>
      <c r="C85" s="5"/>
      <c r="D85" s="5"/>
      <c r="E85" s="6"/>
      <c r="F85" s="5"/>
      <c r="G85" s="7"/>
      <c r="H85" s="7"/>
      <c r="I85" s="7"/>
      <c r="J85" s="7"/>
      <c r="K85" s="7"/>
    </row>
    <row r="86" spans="1:11" x14ac:dyDescent="0.2">
      <c r="A86" s="3"/>
      <c r="B86" s="4"/>
      <c r="C86" s="5"/>
      <c r="D86" s="5"/>
      <c r="E86" s="6"/>
      <c r="F86" s="5"/>
      <c r="G86" s="7"/>
      <c r="H86" s="7"/>
      <c r="I86" s="7"/>
      <c r="J86" s="7"/>
      <c r="K86" s="7"/>
    </row>
    <row r="87" spans="1:11" x14ac:dyDescent="0.2">
      <c r="A87" s="3"/>
      <c r="B87" s="4"/>
      <c r="C87" s="5"/>
      <c r="D87" s="5"/>
      <c r="E87" s="6"/>
      <c r="F87" s="5"/>
      <c r="G87" s="7"/>
      <c r="H87" s="7"/>
      <c r="I87" s="7"/>
      <c r="J87" s="7"/>
      <c r="K87" s="7"/>
    </row>
    <row r="88" spans="1:11" x14ac:dyDescent="0.2">
      <c r="A88" s="3"/>
      <c r="B88" s="4"/>
      <c r="C88" s="5"/>
      <c r="D88" s="5"/>
      <c r="E88" s="6"/>
      <c r="F88" s="5"/>
      <c r="G88" s="7"/>
      <c r="H88" s="7"/>
      <c r="I88" s="7"/>
      <c r="J88" s="7"/>
      <c r="K88" s="7"/>
    </row>
    <row r="89" spans="1:11" x14ac:dyDescent="0.2">
      <c r="A89" s="3"/>
      <c r="B89" s="4"/>
      <c r="C89" s="5"/>
      <c r="D89" s="5"/>
      <c r="E89" s="6"/>
      <c r="F89" s="5"/>
      <c r="G89" s="7"/>
      <c r="H89" s="7"/>
      <c r="I89" s="7"/>
      <c r="J89" s="7"/>
      <c r="K89" s="7"/>
    </row>
    <row r="90" spans="1:11" x14ac:dyDescent="0.2">
      <c r="A90" s="3"/>
      <c r="B90" s="4"/>
      <c r="C90" s="5"/>
      <c r="D90" s="5"/>
      <c r="E90" s="6"/>
      <c r="F90" s="5"/>
      <c r="G90" s="7"/>
      <c r="H90" s="7"/>
      <c r="I90" s="7"/>
      <c r="J90" s="7"/>
      <c r="K90" s="7"/>
    </row>
    <row r="91" spans="1:11" x14ac:dyDescent="0.2">
      <c r="A91" s="3"/>
      <c r="B91" s="4"/>
      <c r="C91" s="5"/>
      <c r="D91" s="5"/>
      <c r="E91" s="6"/>
      <c r="F91" s="5"/>
      <c r="G91" s="7"/>
      <c r="H91" s="7"/>
      <c r="I91" s="7"/>
      <c r="J91" s="7"/>
      <c r="K91" s="7"/>
    </row>
    <row r="92" spans="1:11" x14ac:dyDescent="0.2">
      <c r="A92" s="3"/>
      <c r="B92" s="4"/>
      <c r="C92" s="5"/>
      <c r="D92" s="5"/>
      <c r="E92" s="6"/>
      <c r="F92" s="5"/>
      <c r="G92" s="7"/>
      <c r="H92" s="7"/>
      <c r="I92" s="7"/>
      <c r="J92" s="7"/>
      <c r="K92" s="7"/>
    </row>
    <row r="93" spans="1:11" x14ac:dyDescent="0.2">
      <c r="A93" s="3"/>
      <c r="B93" s="4"/>
      <c r="C93" s="5"/>
      <c r="D93" s="5"/>
      <c r="E93" s="6"/>
      <c r="F93" s="5"/>
      <c r="G93" s="7"/>
      <c r="H93" s="7"/>
      <c r="I93" s="7"/>
      <c r="J93" s="7"/>
      <c r="K93" s="7"/>
    </row>
    <row r="94" spans="1:11" x14ac:dyDescent="0.2">
      <c r="A94" s="3"/>
      <c r="B94" s="4"/>
      <c r="C94" s="5"/>
      <c r="D94" s="5"/>
      <c r="E94" s="6"/>
      <c r="F94" s="5"/>
      <c r="G94" s="7"/>
      <c r="H94" s="7"/>
      <c r="I94" s="7"/>
      <c r="J94" s="7"/>
      <c r="K94" s="7"/>
    </row>
    <row r="95" spans="1:11" x14ac:dyDescent="0.2">
      <c r="A95" s="3"/>
      <c r="B95" s="4"/>
      <c r="C95" s="5"/>
      <c r="D95" s="5"/>
      <c r="E95" s="6"/>
      <c r="F95" s="5"/>
      <c r="G95" s="7"/>
      <c r="H95" s="7"/>
      <c r="I95" s="7"/>
      <c r="J95" s="7"/>
      <c r="K95" s="7"/>
    </row>
  </sheetData>
  <mergeCells count="3">
    <mergeCell ref="A1:K1"/>
    <mergeCell ref="A3:K3"/>
    <mergeCell ref="A5:K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312FB-DB21-43EC-A782-EE85C8D04512}">
  <dimension ref="A1:K54"/>
  <sheetViews>
    <sheetView workbookViewId="0">
      <selection activeCell="G14" sqref="G14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3.1640625" bestFit="1" customWidth="1"/>
    <col min="4" max="4" width="29" bestFit="1" customWidth="1"/>
    <col min="5" max="6" width="2.83203125" bestFit="1" customWidth="1"/>
    <col min="7" max="7" width="19.1640625" bestFit="1" customWidth="1"/>
    <col min="8" max="11" width="1" bestFit="1" customWidth="1"/>
  </cols>
  <sheetData>
    <row r="1" spans="1:11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1" ht="18" x14ac:dyDescent="0.2">
      <c r="A3" s="35" t="s">
        <v>375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1" ht="16" x14ac:dyDescent="0.2">
      <c r="A5" s="36" t="s">
        <v>376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1362</v>
      </c>
      <c r="H7" s="1" t="s">
        <v>9</v>
      </c>
      <c r="I7" s="1" t="s">
        <v>9</v>
      </c>
      <c r="J7" s="1" t="s">
        <v>9</v>
      </c>
      <c r="K7" s="1" t="s">
        <v>9</v>
      </c>
    </row>
    <row r="8" spans="1:11" x14ac:dyDescent="0.2">
      <c r="A8" s="3">
        <v>1</v>
      </c>
      <c r="B8" s="4" t="s">
        <v>10</v>
      </c>
      <c r="C8" s="5" t="s">
        <v>377</v>
      </c>
      <c r="D8" s="5" t="s">
        <v>378</v>
      </c>
      <c r="E8" s="6" t="s">
        <v>13</v>
      </c>
      <c r="F8" s="5" t="s">
        <v>14</v>
      </c>
      <c r="G8" s="7">
        <v>0</v>
      </c>
      <c r="H8" s="7"/>
      <c r="I8" s="7"/>
      <c r="J8" s="7"/>
      <c r="K8" s="7"/>
    </row>
    <row r="9" spans="1:11" x14ac:dyDescent="0.2">
      <c r="A9" s="3">
        <v>2</v>
      </c>
      <c r="B9" s="4" t="s">
        <v>10</v>
      </c>
      <c r="C9" s="5" t="s">
        <v>379</v>
      </c>
      <c r="D9" s="5" t="s">
        <v>380</v>
      </c>
      <c r="E9" s="6" t="s">
        <v>13</v>
      </c>
      <c r="F9" s="5" t="s">
        <v>14</v>
      </c>
      <c r="G9" s="8">
        <v>0</v>
      </c>
      <c r="H9" s="7"/>
      <c r="I9" s="7"/>
      <c r="J9" s="7"/>
      <c r="K9" s="7"/>
    </row>
    <row r="10" spans="1:11" x14ac:dyDescent="0.2">
      <c r="A10" s="3">
        <v>4</v>
      </c>
      <c r="B10" s="4" t="s">
        <v>10</v>
      </c>
      <c r="C10" s="5" t="s">
        <v>381</v>
      </c>
      <c r="D10" s="5" t="s">
        <v>113</v>
      </c>
      <c r="E10" s="6" t="s">
        <v>13</v>
      </c>
      <c r="F10" s="5" t="s">
        <v>14</v>
      </c>
      <c r="G10" s="7">
        <f>SUM(G8:G9)</f>
        <v>0</v>
      </c>
      <c r="H10" s="7"/>
      <c r="I10" s="7"/>
      <c r="J10" s="7"/>
      <c r="K10" s="7"/>
    </row>
    <row r="11" spans="1:11" x14ac:dyDescent="0.2">
      <c r="A11" s="3">
        <v>5</v>
      </c>
      <c r="B11" s="4"/>
      <c r="C11" s="5" t="s">
        <v>14</v>
      </c>
      <c r="D11" s="5" t="s">
        <v>14</v>
      </c>
      <c r="E11" s="6" t="s">
        <v>13</v>
      </c>
      <c r="F11" s="5" t="s">
        <v>14</v>
      </c>
      <c r="G11" s="7"/>
      <c r="H11" s="7"/>
      <c r="I11" s="7"/>
      <c r="J11" s="7"/>
      <c r="K11" s="7"/>
    </row>
    <row r="12" spans="1:11" x14ac:dyDescent="0.2">
      <c r="A12" s="3">
        <v>6</v>
      </c>
      <c r="B12" s="4" t="s">
        <v>10</v>
      </c>
      <c r="C12" s="5" t="s">
        <v>382</v>
      </c>
      <c r="D12" s="5" t="s">
        <v>196</v>
      </c>
      <c r="E12" s="6" t="s">
        <v>13</v>
      </c>
      <c r="F12" s="5" t="s">
        <v>14</v>
      </c>
      <c r="G12" s="7">
        <v>0</v>
      </c>
      <c r="H12" s="7"/>
      <c r="I12" s="7"/>
      <c r="J12" s="7"/>
      <c r="K12" s="7"/>
    </row>
    <row r="13" spans="1:11" x14ac:dyDescent="0.2">
      <c r="A13" s="3">
        <v>7</v>
      </c>
      <c r="B13" s="4" t="s">
        <v>10</v>
      </c>
      <c r="C13" s="5" t="s">
        <v>383</v>
      </c>
      <c r="D13" s="5" t="s">
        <v>28</v>
      </c>
      <c r="E13" s="6" t="s">
        <v>13</v>
      </c>
      <c r="F13" s="5" t="s">
        <v>14</v>
      </c>
      <c r="G13" s="7">
        <v>0</v>
      </c>
      <c r="H13" s="7"/>
      <c r="I13" s="7"/>
      <c r="J13" s="7"/>
      <c r="K13" s="7"/>
    </row>
    <row r="14" spans="1:11" x14ac:dyDescent="0.2">
      <c r="A14" s="3">
        <v>8</v>
      </c>
      <c r="B14" s="4" t="s">
        <v>10</v>
      </c>
      <c r="C14" s="5" t="s">
        <v>384</v>
      </c>
      <c r="D14" s="5" t="s">
        <v>30</v>
      </c>
      <c r="E14" s="6" t="s">
        <v>13</v>
      </c>
      <c r="F14" s="5" t="s">
        <v>14</v>
      </c>
      <c r="G14" s="7">
        <v>7449</v>
      </c>
      <c r="H14" s="7"/>
      <c r="I14" s="7"/>
      <c r="J14" s="7"/>
      <c r="K14" s="7"/>
    </row>
    <row r="15" spans="1:11" x14ac:dyDescent="0.2">
      <c r="A15" s="3">
        <v>9</v>
      </c>
      <c r="B15" s="4" t="s">
        <v>10</v>
      </c>
      <c r="C15" s="5" t="s">
        <v>385</v>
      </c>
      <c r="D15" s="5" t="s">
        <v>386</v>
      </c>
      <c r="E15" s="6" t="s">
        <v>13</v>
      </c>
      <c r="F15" s="5" t="s">
        <v>14</v>
      </c>
      <c r="G15" s="7"/>
      <c r="H15" s="7"/>
      <c r="I15" s="7"/>
      <c r="J15" s="7"/>
      <c r="K15" s="7"/>
    </row>
    <row r="16" spans="1:11" x14ac:dyDescent="0.2">
      <c r="A16" s="3">
        <v>10</v>
      </c>
      <c r="B16" s="4" t="s">
        <v>10</v>
      </c>
      <c r="C16" s="5" t="s">
        <v>387</v>
      </c>
      <c r="D16" s="5" t="s">
        <v>36</v>
      </c>
      <c r="E16" s="6" t="s">
        <v>13</v>
      </c>
      <c r="F16" s="5" t="s">
        <v>14</v>
      </c>
      <c r="G16" s="7"/>
      <c r="H16" s="7"/>
      <c r="I16" s="7"/>
      <c r="J16" s="7"/>
      <c r="K16" s="7"/>
    </row>
    <row r="17" spans="1:11" x14ac:dyDescent="0.2">
      <c r="A17" s="3">
        <v>11</v>
      </c>
      <c r="B17" s="4" t="s">
        <v>10</v>
      </c>
      <c r="C17" s="5" t="s">
        <v>388</v>
      </c>
      <c r="D17" s="5" t="s">
        <v>40</v>
      </c>
      <c r="E17" s="6" t="s">
        <v>13</v>
      </c>
      <c r="F17" s="5" t="s">
        <v>14</v>
      </c>
      <c r="G17">
        <v>200</v>
      </c>
      <c r="H17" s="7"/>
      <c r="I17" s="7"/>
      <c r="J17" s="7"/>
      <c r="K17" s="7"/>
    </row>
    <row r="18" spans="1:11" x14ac:dyDescent="0.2">
      <c r="A18" s="3">
        <v>12</v>
      </c>
      <c r="B18" s="4" t="s">
        <v>10</v>
      </c>
      <c r="C18" s="5" t="s">
        <v>389</v>
      </c>
      <c r="D18" s="5" t="s">
        <v>390</v>
      </c>
      <c r="E18" s="6" t="s">
        <v>13</v>
      </c>
      <c r="F18" s="5" t="s">
        <v>14</v>
      </c>
      <c r="G18" s="7"/>
      <c r="H18" s="7"/>
      <c r="I18" s="7"/>
      <c r="J18" s="7"/>
      <c r="K18" s="7"/>
    </row>
    <row r="19" spans="1:11" x14ac:dyDescent="0.2">
      <c r="A19" s="3">
        <v>13</v>
      </c>
      <c r="B19" s="4" t="s">
        <v>10</v>
      </c>
      <c r="C19" s="5" t="s">
        <v>391</v>
      </c>
      <c r="D19" s="5" t="s">
        <v>392</v>
      </c>
      <c r="E19" s="6" t="s">
        <v>13</v>
      </c>
      <c r="F19" s="5" t="s">
        <v>14</v>
      </c>
      <c r="G19" s="7"/>
      <c r="H19" s="7"/>
      <c r="I19" s="7"/>
      <c r="J19" s="7"/>
      <c r="K19" s="7"/>
    </row>
    <row r="20" spans="1:11" x14ac:dyDescent="0.2">
      <c r="A20" s="3">
        <v>14</v>
      </c>
      <c r="B20" s="4" t="s">
        <v>10</v>
      </c>
      <c r="C20" s="5" t="s">
        <v>393</v>
      </c>
      <c r="D20" s="5" t="s">
        <v>66</v>
      </c>
      <c r="E20" s="6" t="s">
        <v>13</v>
      </c>
      <c r="F20" s="5" t="s">
        <v>14</v>
      </c>
      <c r="G20" s="28">
        <v>2500</v>
      </c>
      <c r="H20" s="7"/>
      <c r="I20" s="7"/>
      <c r="J20" s="7"/>
      <c r="K20" s="7"/>
    </row>
    <row r="21" spans="1:11" x14ac:dyDescent="0.2">
      <c r="A21" s="3">
        <v>15</v>
      </c>
      <c r="B21" s="4" t="s">
        <v>10</v>
      </c>
      <c r="C21" s="5" t="s">
        <v>394</v>
      </c>
      <c r="D21" s="5" t="s">
        <v>395</v>
      </c>
      <c r="E21" s="6" t="s">
        <v>13</v>
      </c>
      <c r="F21" s="5" t="s">
        <v>14</v>
      </c>
      <c r="G21" s="28">
        <v>3500</v>
      </c>
      <c r="H21" s="7"/>
      <c r="I21" s="7"/>
      <c r="J21" s="7"/>
      <c r="K21" s="7"/>
    </row>
    <row r="22" spans="1:11" x14ac:dyDescent="0.2">
      <c r="A22" s="3">
        <v>16</v>
      </c>
      <c r="B22" s="4" t="s">
        <v>10</v>
      </c>
      <c r="C22" s="5" t="s">
        <v>396</v>
      </c>
      <c r="D22" s="5" t="s">
        <v>397</v>
      </c>
      <c r="E22" s="6" t="s">
        <v>13</v>
      </c>
      <c r="F22" s="5" t="s">
        <v>14</v>
      </c>
      <c r="G22" s="30">
        <v>0</v>
      </c>
      <c r="H22" s="7"/>
      <c r="I22" s="7"/>
      <c r="J22" s="7"/>
      <c r="K22" s="7"/>
    </row>
    <row r="23" spans="1:11" x14ac:dyDescent="0.2">
      <c r="A23" s="3">
        <v>17</v>
      </c>
      <c r="B23" s="4" t="s">
        <v>10</v>
      </c>
      <c r="C23" s="5" t="s">
        <v>398</v>
      </c>
      <c r="D23" s="5" t="s">
        <v>26</v>
      </c>
      <c r="E23" s="6" t="s">
        <v>13</v>
      </c>
      <c r="F23" s="5" t="s">
        <v>14</v>
      </c>
      <c r="G23" s="8">
        <v>0</v>
      </c>
      <c r="H23" s="7"/>
      <c r="I23" s="7"/>
      <c r="J23" s="7"/>
      <c r="K23" s="7"/>
    </row>
    <row r="24" spans="1:11" x14ac:dyDescent="0.2">
      <c r="A24" s="3">
        <v>19</v>
      </c>
      <c r="B24" s="4" t="s">
        <v>10</v>
      </c>
      <c r="C24" s="5" t="s">
        <v>399</v>
      </c>
      <c r="D24" s="5" t="s">
        <v>118</v>
      </c>
      <c r="E24" s="6" t="s">
        <v>13</v>
      </c>
      <c r="F24" s="5" t="s">
        <v>14</v>
      </c>
      <c r="G24" s="7">
        <f>SUM(G12:G23)</f>
        <v>13649</v>
      </c>
      <c r="H24" s="7"/>
      <c r="I24" s="7"/>
      <c r="J24" s="7"/>
      <c r="K24" s="7"/>
    </row>
    <row r="25" spans="1:11" x14ac:dyDescent="0.2">
      <c r="A25" s="3">
        <v>20</v>
      </c>
      <c r="B25" s="4"/>
      <c r="C25" s="5" t="s">
        <v>14</v>
      </c>
      <c r="D25" s="5" t="s">
        <v>14</v>
      </c>
      <c r="E25" s="6" t="s">
        <v>13</v>
      </c>
      <c r="F25" s="5" t="s">
        <v>14</v>
      </c>
      <c r="G25" s="7"/>
      <c r="H25" s="7"/>
      <c r="I25" s="7"/>
      <c r="J25" s="7"/>
      <c r="K25" s="7"/>
    </row>
    <row r="26" spans="1:11" x14ac:dyDescent="0.2">
      <c r="A26" s="3">
        <v>21</v>
      </c>
      <c r="B26" s="4" t="s">
        <v>10</v>
      </c>
      <c r="C26" s="5" t="s">
        <v>400</v>
      </c>
      <c r="D26" s="5" t="s">
        <v>401</v>
      </c>
      <c r="E26" s="6" t="s">
        <v>13</v>
      </c>
      <c r="F26" s="5" t="s">
        <v>14</v>
      </c>
      <c r="G26" s="8">
        <v>0</v>
      </c>
      <c r="H26" s="7"/>
      <c r="I26" s="7"/>
      <c r="J26" s="7"/>
      <c r="K26" s="7"/>
    </row>
    <row r="27" spans="1:11" x14ac:dyDescent="0.2">
      <c r="A27" s="3">
        <v>23</v>
      </c>
      <c r="B27" s="4" t="s">
        <v>10</v>
      </c>
      <c r="C27" s="5" t="s">
        <v>402</v>
      </c>
      <c r="D27" s="5" t="s">
        <v>109</v>
      </c>
      <c r="E27" s="6" t="s">
        <v>13</v>
      </c>
      <c r="F27" s="5" t="s">
        <v>14</v>
      </c>
      <c r="G27" s="8">
        <v>0</v>
      </c>
      <c r="H27" s="7"/>
      <c r="I27" s="7"/>
      <c r="J27" s="7"/>
      <c r="K27" s="7"/>
    </row>
    <row r="28" spans="1:11" ht="16" thickBot="1" x14ac:dyDescent="0.25">
      <c r="A28" s="3">
        <v>25</v>
      </c>
      <c r="B28" s="4" t="s">
        <v>10</v>
      </c>
      <c r="C28" s="5" t="s">
        <v>403</v>
      </c>
      <c r="D28" s="5" t="s">
        <v>404</v>
      </c>
      <c r="E28" s="6" t="s">
        <v>13</v>
      </c>
      <c r="F28" s="5" t="s">
        <v>14</v>
      </c>
      <c r="G28" s="9">
        <f>G10-G24</f>
        <v>-13649</v>
      </c>
      <c r="H28" s="7"/>
      <c r="I28" s="7"/>
      <c r="J28" s="7"/>
      <c r="K28" s="7"/>
    </row>
    <row r="29" spans="1:11" ht="16" thickTop="1" x14ac:dyDescent="0.2">
      <c r="A29" s="3"/>
      <c r="B29" s="4"/>
      <c r="C29" s="5"/>
      <c r="D29" s="5"/>
      <c r="E29" s="6"/>
      <c r="F29" s="5"/>
      <c r="G29" s="7"/>
      <c r="H29" s="7"/>
      <c r="I29" s="7"/>
      <c r="J29" s="7"/>
      <c r="K29" s="7"/>
    </row>
    <row r="30" spans="1:11" x14ac:dyDescent="0.2">
      <c r="A30" s="3"/>
      <c r="B30" s="4"/>
      <c r="C30" s="5"/>
      <c r="D30" s="5"/>
      <c r="E30" s="6"/>
      <c r="F30" s="5"/>
      <c r="G30" s="7"/>
      <c r="H30" s="7"/>
      <c r="I30" s="7"/>
      <c r="J30" s="7"/>
      <c r="K30" s="7"/>
    </row>
    <row r="31" spans="1:11" x14ac:dyDescent="0.2">
      <c r="A31" s="3"/>
      <c r="B31" s="4"/>
      <c r="C31" s="5"/>
      <c r="D31" s="5"/>
      <c r="E31" s="6"/>
      <c r="F31" s="5"/>
      <c r="G31" s="7"/>
      <c r="H31" s="7"/>
      <c r="I31" s="7"/>
      <c r="J31" s="7"/>
      <c r="K31" s="7"/>
    </row>
    <row r="32" spans="1:11" x14ac:dyDescent="0.2">
      <c r="A32" s="3"/>
      <c r="B32" s="4"/>
      <c r="C32" s="5"/>
      <c r="D32" s="5"/>
      <c r="E32" s="6"/>
      <c r="F32" s="5"/>
      <c r="G32" s="7"/>
      <c r="H32" s="7"/>
      <c r="I32" s="7"/>
      <c r="J32" s="7"/>
      <c r="K32" s="7"/>
    </row>
    <row r="33" spans="1:11" x14ac:dyDescent="0.2">
      <c r="A33" s="3"/>
      <c r="B33" s="4"/>
      <c r="C33" s="5"/>
      <c r="D33" s="5"/>
      <c r="E33" s="6"/>
      <c r="F33" s="5"/>
      <c r="G33" s="7"/>
      <c r="H33" s="7"/>
      <c r="I33" s="7"/>
      <c r="J33" s="7"/>
      <c r="K33" s="7"/>
    </row>
    <row r="34" spans="1:11" x14ac:dyDescent="0.2">
      <c r="A34" s="3"/>
      <c r="B34" s="4"/>
      <c r="C34" s="5"/>
      <c r="D34" s="5"/>
      <c r="E34" s="6"/>
      <c r="F34" s="5"/>
      <c r="G34" s="7"/>
      <c r="H34" s="7"/>
      <c r="I34" s="7"/>
      <c r="J34" s="7"/>
      <c r="K34" s="7"/>
    </row>
    <row r="35" spans="1:11" x14ac:dyDescent="0.2">
      <c r="A35" s="3"/>
      <c r="B35" s="4"/>
      <c r="C35" s="5"/>
      <c r="D35" s="5"/>
      <c r="E35" s="6"/>
      <c r="F35" s="5"/>
      <c r="G35" s="7"/>
      <c r="H35" s="7"/>
      <c r="I35" s="7"/>
      <c r="J35" s="7"/>
      <c r="K35" s="7"/>
    </row>
    <row r="36" spans="1:11" x14ac:dyDescent="0.2">
      <c r="A36" s="3"/>
      <c r="B36" s="4"/>
      <c r="C36" s="5"/>
      <c r="D36" s="5"/>
      <c r="E36" s="6"/>
      <c r="F36" s="5"/>
      <c r="G36" s="7"/>
      <c r="H36" s="7"/>
      <c r="I36" s="7"/>
      <c r="J36" s="7"/>
      <c r="K36" s="7"/>
    </row>
    <row r="37" spans="1:11" x14ac:dyDescent="0.2">
      <c r="A37" s="3"/>
      <c r="B37" s="4"/>
      <c r="C37" s="5"/>
      <c r="D37" s="5"/>
      <c r="E37" s="6"/>
      <c r="F37" s="5"/>
      <c r="G37" s="7"/>
      <c r="H37" s="7"/>
      <c r="I37" s="7"/>
      <c r="J37" s="7"/>
      <c r="K37" s="7"/>
    </row>
    <row r="38" spans="1:11" x14ac:dyDescent="0.2">
      <c r="A38" s="3"/>
      <c r="B38" s="4"/>
      <c r="C38" s="5"/>
      <c r="D38" s="5"/>
      <c r="E38" s="6"/>
      <c r="F38" s="5"/>
      <c r="G38" s="7"/>
      <c r="H38" s="7"/>
      <c r="I38" s="7"/>
      <c r="J38" s="7"/>
      <c r="K38" s="7"/>
    </row>
    <row r="39" spans="1:11" x14ac:dyDescent="0.2">
      <c r="A39" s="3"/>
      <c r="B39" s="4"/>
      <c r="C39" s="5"/>
      <c r="D39" s="5"/>
      <c r="E39" s="6"/>
      <c r="F39" s="5"/>
      <c r="G39" s="7"/>
      <c r="H39" s="7"/>
      <c r="I39" s="7"/>
      <c r="J39" s="7"/>
      <c r="K39" s="7"/>
    </row>
    <row r="40" spans="1:11" x14ac:dyDescent="0.2">
      <c r="A40" s="3"/>
      <c r="B40" s="4"/>
      <c r="C40" s="5"/>
      <c r="D40" s="5"/>
      <c r="E40" s="6"/>
      <c r="F40" s="5"/>
      <c r="G40" s="7"/>
      <c r="H40" s="7"/>
      <c r="I40" s="7"/>
      <c r="J40" s="7"/>
      <c r="K40" s="7"/>
    </row>
    <row r="41" spans="1:11" x14ac:dyDescent="0.2">
      <c r="A41" s="3"/>
      <c r="B41" s="4"/>
      <c r="C41" s="5"/>
      <c r="D41" s="5"/>
      <c r="E41" s="6"/>
      <c r="F41" s="5"/>
      <c r="G41" s="7"/>
      <c r="H41" s="7"/>
      <c r="I41" s="7"/>
      <c r="J41" s="7"/>
      <c r="K41" s="7"/>
    </row>
    <row r="42" spans="1:11" x14ac:dyDescent="0.2">
      <c r="A42" s="3"/>
      <c r="B42" s="4"/>
      <c r="C42" s="5"/>
      <c r="D42" s="5"/>
      <c r="E42" s="6"/>
      <c r="F42" s="5"/>
      <c r="G42" s="7"/>
      <c r="H42" s="7"/>
      <c r="I42" s="7"/>
      <c r="J42" s="7"/>
      <c r="K42" s="7"/>
    </row>
    <row r="43" spans="1:11" x14ac:dyDescent="0.2">
      <c r="A43" s="3"/>
      <c r="B43" s="4"/>
      <c r="C43" s="5"/>
      <c r="D43" s="5"/>
      <c r="E43" s="6"/>
      <c r="F43" s="5"/>
      <c r="G43" s="7"/>
      <c r="H43" s="7"/>
      <c r="I43" s="7"/>
      <c r="J43" s="7"/>
      <c r="K43" s="7"/>
    </row>
    <row r="44" spans="1:11" x14ac:dyDescent="0.2">
      <c r="A44" s="3"/>
      <c r="B44" s="4"/>
      <c r="C44" s="5"/>
      <c r="D44" s="5"/>
      <c r="E44" s="6"/>
      <c r="F44" s="5"/>
      <c r="G44" s="7"/>
      <c r="H44" s="7"/>
      <c r="I44" s="7"/>
      <c r="J44" s="7"/>
      <c r="K44" s="7"/>
    </row>
    <row r="45" spans="1:11" x14ac:dyDescent="0.2">
      <c r="A45" s="3"/>
      <c r="B45" s="4"/>
      <c r="C45" s="5"/>
      <c r="D45" s="5"/>
      <c r="E45" s="6"/>
      <c r="F45" s="5"/>
      <c r="G45" s="7"/>
      <c r="H45" s="7"/>
      <c r="I45" s="7"/>
      <c r="J45" s="7"/>
      <c r="K45" s="7"/>
    </row>
    <row r="46" spans="1:11" x14ac:dyDescent="0.2">
      <c r="A46" s="3"/>
      <c r="B46" s="4"/>
      <c r="C46" s="5"/>
      <c r="D46" s="5"/>
      <c r="E46" s="6"/>
      <c r="F46" s="5"/>
      <c r="G46" s="7"/>
      <c r="H46" s="7"/>
      <c r="I46" s="7"/>
      <c r="J46" s="7"/>
      <c r="K46" s="7"/>
    </row>
    <row r="47" spans="1:11" x14ac:dyDescent="0.2">
      <c r="A47" s="3"/>
      <c r="B47" s="4"/>
      <c r="C47" s="5"/>
      <c r="D47" s="5"/>
      <c r="E47" s="6"/>
      <c r="F47" s="5"/>
      <c r="G47" s="7"/>
      <c r="H47" s="7"/>
      <c r="I47" s="7"/>
      <c r="J47" s="7"/>
      <c r="K47" s="7"/>
    </row>
    <row r="48" spans="1:11" x14ac:dyDescent="0.2">
      <c r="A48" s="3"/>
      <c r="B48" s="4"/>
      <c r="C48" s="5"/>
      <c r="D48" s="5"/>
      <c r="E48" s="6"/>
      <c r="F48" s="5"/>
      <c r="G48" s="7"/>
      <c r="H48" s="7"/>
      <c r="I48" s="7"/>
      <c r="J48" s="7"/>
      <c r="K48" s="7"/>
    </row>
    <row r="49" spans="1:11" x14ac:dyDescent="0.2">
      <c r="A49" s="3"/>
      <c r="B49" s="4"/>
      <c r="C49" s="5"/>
      <c r="D49" s="5"/>
      <c r="E49" s="6"/>
      <c r="F49" s="5"/>
      <c r="G49" s="7"/>
      <c r="H49" s="7"/>
      <c r="I49" s="7"/>
      <c r="J49" s="7"/>
      <c r="K49" s="7"/>
    </row>
    <row r="50" spans="1:11" x14ac:dyDescent="0.2">
      <c r="A50" s="3"/>
      <c r="B50" s="4"/>
      <c r="C50" s="5"/>
      <c r="D50" s="5"/>
      <c r="E50" s="6"/>
      <c r="F50" s="5"/>
      <c r="G50" s="7"/>
      <c r="H50" s="7"/>
      <c r="I50" s="7"/>
      <c r="J50" s="7"/>
      <c r="K50" s="7"/>
    </row>
    <row r="51" spans="1:11" x14ac:dyDescent="0.2">
      <c r="A51" s="3"/>
      <c r="B51" s="4"/>
      <c r="C51" s="5"/>
      <c r="D51" s="5"/>
      <c r="E51" s="6"/>
      <c r="F51" s="5"/>
      <c r="G51" s="7"/>
      <c r="H51" s="7"/>
      <c r="I51" s="7"/>
      <c r="J51" s="7"/>
      <c r="K51" s="7"/>
    </row>
    <row r="52" spans="1:11" x14ac:dyDescent="0.2">
      <c r="A52" s="3"/>
      <c r="B52" s="4"/>
      <c r="C52" s="5"/>
      <c r="D52" s="5"/>
      <c r="E52" s="6"/>
      <c r="F52" s="5"/>
      <c r="G52" s="7"/>
      <c r="H52" s="7"/>
      <c r="I52" s="7"/>
      <c r="J52" s="7"/>
      <c r="K52" s="7"/>
    </row>
    <row r="53" spans="1:11" x14ac:dyDescent="0.2">
      <c r="A53" s="3"/>
      <c r="B53" s="4"/>
      <c r="C53" s="5"/>
      <c r="D53" s="5"/>
      <c r="E53" s="6"/>
      <c r="F53" s="5"/>
      <c r="G53" s="7"/>
      <c r="H53" s="7"/>
      <c r="I53" s="7"/>
      <c r="J53" s="7"/>
      <c r="K53" s="7"/>
    </row>
    <row r="54" spans="1:11" x14ac:dyDescent="0.2">
      <c r="A54" s="3"/>
      <c r="B54" s="4"/>
      <c r="C54" s="5"/>
      <c r="D54" s="5"/>
      <c r="E54" s="6"/>
      <c r="F54" s="5"/>
      <c r="G54" s="7"/>
      <c r="H54" s="7"/>
      <c r="I54" s="7"/>
      <c r="J54" s="7"/>
      <c r="K54" s="7"/>
    </row>
  </sheetData>
  <mergeCells count="3">
    <mergeCell ref="A1:K1"/>
    <mergeCell ref="A3:K3"/>
    <mergeCell ref="A5:K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80145-428A-4DCF-A0B7-5EECAB370CF9}">
  <dimension ref="A1:K41"/>
  <sheetViews>
    <sheetView workbookViewId="0">
      <selection activeCell="O22" sqref="O22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2.6640625" bestFit="1" customWidth="1"/>
    <col min="4" max="4" width="21.1640625" bestFit="1" customWidth="1"/>
    <col min="5" max="6" width="2.83203125" bestFit="1" customWidth="1"/>
    <col min="7" max="7" width="19.1640625" bestFit="1" customWidth="1"/>
    <col min="8" max="11" width="1" bestFit="1" customWidth="1"/>
  </cols>
  <sheetData>
    <row r="1" spans="1:11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1" ht="18" x14ac:dyDescent="0.2">
      <c r="A3" s="35" t="s">
        <v>351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1" ht="16" x14ac:dyDescent="0.2">
      <c r="A5" s="36" t="s">
        <v>352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1362</v>
      </c>
      <c r="H7" s="1" t="s">
        <v>9</v>
      </c>
      <c r="I7" s="1" t="s">
        <v>9</v>
      </c>
      <c r="J7" s="1" t="s">
        <v>9</v>
      </c>
      <c r="K7" s="1" t="s">
        <v>9</v>
      </c>
    </row>
    <row r="8" spans="1:11" x14ac:dyDescent="0.2">
      <c r="A8" s="3">
        <v>1</v>
      </c>
      <c r="B8" s="4" t="s">
        <v>10</v>
      </c>
      <c r="C8" s="5" t="s">
        <v>353</v>
      </c>
      <c r="D8" s="5" t="s">
        <v>354</v>
      </c>
      <c r="E8" s="6" t="s">
        <v>13</v>
      </c>
      <c r="F8" s="5" t="s">
        <v>14</v>
      </c>
      <c r="G8" s="8">
        <v>0</v>
      </c>
      <c r="H8" s="7"/>
      <c r="I8" s="7"/>
      <c r="J8" s="7"/>
      <c r="K8" s="7"/>
    </row>
    <row r="9" spans="1:11" x14ac:dyDescent="0.2">
      <c r="A9" s="3">
        <v>3</v>
      </c>
      <c r="B9" s="4" t="s">
        <v>10</v>
      </c>
      <c r="C9" s="5" t="s">
        <v>355</v>
      </c>
      <c r="D9" s="5" t="s">
        <v>113</v>
      </c>
      <c r="E9" s="6" t="s">
        <v>13</v>
      </c>
      <c r="F9" s="5" t="s">
        <v>14</v>
      </c>
      <c r="G9" s="7">
        <v>0</v>
      </c>
      <c r="H9" s="7"/>
      <c r="I9" s="7"/>
      <c r="J9" s="7"/>
      <c r="K9" s="7"/>
    </row>
    <row r="10" spans="1:11" x14ac:dyDescent="0.2">
      <c r="A10" s="3">
        <v>4</v>
      </c>
      <c r="B10" s="4"/>
      <c r="C10" s="5" t="s">
        <v>14</v>
      </c>
      <c r="D10" s="5" t="s">
        <v>14</v>
      </c>
      <c r="E10" s="6" t="s">
        <v>13</v>
      </c>
      <c r="F10" s="5" t="s">
        <v>14</v>
      </c>
      <c r="G10" s="7"/>
      <c r="H10" s="7"/>
      <c r="I10" s="7"/>
      <c r="J10" s="7"/>
      <c r="K10" s="7"/>
    </row>
    <row r="11" spans="1:11" x14ac:dyDescent="0.2">
      <c r="A11" s="3">
        <v>5</v>
      </c>
      <c r="B11" s="4" t="s">
        <v>10</v>
      </c>
      <c r="C11" s="5" t="s">
        <v>356</v>
      </c>
      <c r="D11" s="5" t="s">
        <v>357</v>
      </c>
      <c r="E11" s="6" t="s">
        <v>13</v>
      </c>
      <c r="F11" s="5" t="s">
        <v>14</v>
      </c>
      <c r="G11" s="7"/>
      <c r="H11" s="7"/>
      <c r="I11" s="7"/>
      <c r="J11" s="7"/>
      <c r="K11" s="7"/>
    </row>
    <row r="12" spans="1:11" x14ac:dyDescent="0.2">
      <c r="A12" s="3">
        <v>6</v>
      </c>
      <c r="B12" s="4" t="s">
        <v>10</v>
      </c>
      <c r="C12" s="5" t="s">
        <v>358</v>
      </c>
      <c r="D12" s="5" t="s">
        <v>18</v>
      </c>
      <c r="E12" s="6" t="s">
        <v>13</v>
      </c>
      <c r="F12" s="5" t="s">
        <v>14</v>
      </c>
      <c r="G12" s="7"/>
      <c r="H12" s="7"/>
      <c r="I12" s="7"/>
      <c r="J12" s="7"/>
      <c r="K12" s="7"/>
    </row>
    <row r="13" spans="1:11" x14ac:dyDescent="0.2">
      <c r="A13" s="3">
        <v>7</v>
      </c>
      <c r="B13" s="4" t="s">
        <v>10</v>
      </c>
      <c r="C13" s="5" t="s">
        <v>359</v>
      </c>
      <c r="D13" s="5" t="s">
        <v>22</v>
      </c>
      <c r="E13" s="6" t="s">
        <v>13</v>
      </c>
      <c r="F13" s="5" t="s">
        <v>14</v>
      </c>
      <c r="G13" s="7"/>
      <c r="H13" s="7"/>
      <c r="I13" s="7"/>
      <c r="J13" s="7"/>
      <c r="K13" s="7"/>
    </row>
    <row r="14" spans="1:11" x14ac:dyDescent="0.2">
      <c r="A14" s="3">
        <v>8</v>
      </c>
      <c r="B14" s="4" t="s">
        <v>10</v>
      </c>
      <c r="C14" s="5" t="s">
        <v>360</v>
      </c>
      <c r="D14" s="5" t="s">
        <v>361</v>
      </c>
      <c r="E14" s="6" t="s">
        <v>13</v>
      </c>
      <c r="F14" s="5" t="s">
        <v>14</v>
      </c>
      <c r="G14" s="7">
        <v>19550</v>
      </c>
      <c r="H14" s="7"/>
      <c r="I14" s="7"/>
      <c r="J14" s="7"/>
      <c r="K14" s="7"/>
    </row>
    <row r="15" spans="1:11" x14ac:dyDescent="0.2">
      <c r="A15" s="3">
        <v>9</v>
      </c>
      <c r="B15" s="4" t="s">
        <v>10</v>
      </c>
      <c r="C15" s="5" t="s">
        <v>362</v>
      </c>
      <c r="D15" s="5" t="s">
        <v>363</v>
      </c>
      <c r="E15" s="6" t="s">
        <v>13</v>
      </c>
      <c r="F15" s="5" t="s">
        <v>14</v>
      </c>
      <c r="G15" s="7">
        <v>10000</v>
      </c>
      <c r="H15" s="7"/>
      <c r="I15" s="7"/>
      <c r="J15" s="7"/>
      <c r="K15" s="7"/>
    </row>
    <row r="16" spans="1:11" x14ac:dyDescent="0.2">
      <c r="A16" s="3">
        <v>10</v>
      </c>
      <c r="B16" s="4" t="s">
        <v>10</v>
      </c>
      <c r="C16" s="5" t="s">
        <v>364</v>
      </c>
      <c r="D16" s="5" t="s">
        <v>365</v>
      </c>
      <c r="E16" s="6" t="s">
        <v>13</v>
      </c>
      <c r="F16" s="5" t="s">
        <v>14</v>
      </c>
      <c r="G16" s="7"/>
      <c r="H16" s="7"/>
      <c r="I16" s="7"/>
      <c r="J16" s="7"/>
      <c r="K16" s="7"/>
    </row>
    <row r="17" spans="1:11" x14ac:dyDescent="0.2">
      <c r="A17" s="3">
        <v>11</v>
      </c>
      <c r="B17" s="4" t="s">
        <v>10</v>
      </c>
      <c r="C17" s="5" t="s">
        <v>366</v>
      </c>
      <c r="D17" s="5" t="s">
        <v>367</v>
      </c>
      <c r="E17" s="6" t="s">
        <v>13</v>
      </c>
      <c r="F17" s="5" t="s">
        <v>14</v>
      </c>
      <c r="G17" s="7"/>
      <c r="H17" s="7"/>
      <c r="I17" s="7"/>
      <c r="J17" s="7"/>
      <c r="K17" s="7"/>
    </row>
    <row r="18" spans="1:11" x14ac:dyDescent="0.2">
      <c r="A18" s="3">
        <v>12</v>
      </c>
      <c r="B18" s="4" t="s">
        <v>10</v>
      </c>
      <c r="C18" s="5" t="s">
        <v>368</v>
      </c>
      <c r="D18" s="5" t="s">
        <v>369</v>
      </c>
      <c r="E18" s="6" t="s">
        <v>13</v>
      </c>
      <c r="F18" s="5" t="s">
        <v>14</v>
      </c>
      <c r="G18" s="7"/>
      <c r="H18" s="7"/>
      <c r="I18" s="7"/>
      <c r="J18" s="7"/>
      <c r="K18" s="7"/>
    </row>
    <row r="19" spans="1:11" x14ac:dyDescent="0.2">
      <c r="A19" s="3">
        <v>13</v>
      </c>
      <c r="B19" s="4" t="s">
        <v>10</v>
      </c>
      <c r="C19" s="5" t="s">
        <v>370</v>
      </c>
      <c r="D19" s="5" t="s">
        <v>56</v>
      </c>
      <c r="E19" s="6" t="s">
        <v>13</v>
      </c>
      <c r="F19" s="5" t="s">
        <v>14</v>
      </c>
      <c r="G19" s="7"/>
      <c r="H19" s="7"/>
      <c r="I19" s="7"/>
      <c r="J19" s="7"/>
      <c r="K19" s="7"/>
    </row>
    <row r="20" spans="1:11" x14ac:dyDescent="0.2">
      <c r="A20" s="3">
        <v>14</v>
      </c>
      <c r="B20" s="4" t="s">
        <v>10</v>
      </c>
      <c r="C20" s="5" t="s">
        <v>371</v>
      </c>
      <c r="D20" s="5" t="s">
        <v>60</v>
      </c>
      <c r="E20" s="6" t="s">
        <v>13</v>
      </c>
      <c r="F20" s="5" t="s">
        <v>14</v>
      </c>
      <c r="G20" s="8">
        <v>2593.41</v>
      </c>
      <c r="H20" s="7"/>
      <c r="I20" s="7"/>
      <c r="J20" s="7"/>
      <c r="K20" s="7"/>
    </row>
    <row r="21" spans="1:11" x14ac:dyDescent="0.2">
      <c r="A21" s="3">
        <v>16</v>
      </c>
      <c r="B21" s="4" t="s">
        <v>10</v>
      </c>
      <c r="C21" s="5" t="s">
        <v>372</v>
      </c>
      <c r="D21" s="5" t="s">
        <v>230</v>
      </c>
      <c r="E21" s="6" t="s">
        <v>13</v>
      </c>
      <c r="F21" s="5" t="s">
        <v>14</v>
      </c>
      <c r="G21" s="8">
        <f>SUM(G11:G20)</f>
        <v>32143.41</v>
      </c>
      <c r="H21" s="7"/>
      <c r="I21" s="7"/>
      <c r="J21" s="7"/>
      <c r="K21" s="7"/>
    </row>
    <row r="22" spans="1:11" ht="16" thickBot="1" x14ac:dyDescent="0.25">
      <c r="A22" s="3">
        <v>18</v>
      </c>
      <c r="B22" s="4" t="s">
        <v>10</v>
      </c>
      <c r="C22" s="5" t="s">
        <v>373</v>
      </c>
      <c r="D22" s="5" t="s">
        <v>374</v>
      </c>
      <c r="E22" s="6" t="s">
        <v>13</v>
      </c>
      <c r="F22" s="5" t="s">
        <v>14</v>
      </c>
      <c r="G22" s="9">
        <f>G9-G21</f>
        <v>-32143.41</v>
      </c>
      <c r="H22" s="7"/>
      <c r="I22" s="7"/>
      <c r="J22" s="7"/>
      <c r="K22" s="7"/>
    </row>
    <row r="23" spans="1:11" ht="16" thickTop="1" x14ac:dyDescent="0.2">
      <c r="A23" s="3"/>
      <c r="B23" s="4"/>
      <c r="C23" s="5"/>
      <c r="D23" s="5"/>
      <c r="E23" s="6"/>
      <c r="F23" s="5"/>
      <c r="G23" s="7"/>
      <c r="H23" s="7"/>
      <c r="I23" s="7"/>
      <c r="J23" s="7"/>
      <c r="K23" s="7"/>
    </row>
    <row r="24" spans="1:11" x14ac:dyDescent="0.2">
      <c r="A24" s="3"/>
      <c r="B24" s="4"/>
      <c r="C24" s="5"/>
      <c r="D24" s="5"/>
      <c r="E24" s="6"/>
      <c r="F24" s="5"/>
      <c r="G24" s="7"/>
      <c r="H24" s="7"/>
      <c r="I24" s="7"/>
      <c r="J24" s="7"/>
      <c r="K24" s="7"/>
    </row>
    <row r="25" spans="1:11" x14ac:dyDescent="0.2">
      <c r="A25" s="3"/>
      <c r="B25" s="4"/>
      <c r="C25" s="5"/>
      <c r="D25" s="5"/>
      <c r="E25" s="6"/>
      <c r="F25" s="5"/>
      <c r="G25" s="7"/>
      <c r="H25" s="7"/>
      <c r="I25" s="7"/>
      <c r="J25" s="7"/>
      <c r="K25" s="7"/>
    </row>
    <row r="26" spans="1:11" x14ac:dyDescent="0.2">
      <c r="A26" s="3"/>
      <c r="B26" s="4"/>
      <c r="C26" s="5"/>
      <c r="D26" s="5"/>
      <c r="E26" s="6"/>
      <c r="F26" s="5"/>
      <c r="G26" s="7"/>
      <c r="H26" s="7"/>
      <c r="I26" s="7"/>
      <c r="J26" s="7"/>
      <c r="K26" s="7"/>
    </row>
    <row r="27" spans="1:11" x14ac:dyDescent="0.2">
      <c r="A27" s="3"/>
      <c r="B27" s="4"/>
      <c r="C27" s="5"/>
      <c r="D27" s="5"/>
      <c r="E27" s="6"/>
      <c r="F27" s="5"/>
      <c r="G27" s="7"/>
      <c r="H27" s="7"/>
      <c r="I27" s="7"/>
      <c r="J27" s="7"/>
      <c r="K27" s="7"/>
    </row>
    <row r="28" spans="1:11" x14ac:dyDescent="0.2">
      <c r="A28" s="3"/>
      <c r="B28" s="4"/>
      <c r="C28" s="5"/>
      <c r="D28" s="5"/>
      <c r="E28" s="6"/>
      <c r="F28" s="5"/>
      <c r="G28" s="7"/>
      <c r="H28" s="7"/>
      <c r="I28" s="7"/>
      <c r="J28" s="7"/>
      <c r="K28" s="7"/>
    </row>
    <row r="29" spans="1:11" x14ac:dyDescent="0.2">
      <c r="A29" s="3"/>
      <c r="B29" s="4"/>
      <c r="C29" s="5"/>
      <c r="D29" s="5"/>
      <c r="E29" s="6"/>
      <c r="F29" s="5"/>
      <c r="G29" s="7"/>
      <c r="H29" s="7"/>
      <c r="I29" s="7"/>
      <c r="J29" s="7"/>
      <c r="K29" s="7"/>
    </row>
    <row r="30" spans="1:11" x14ac:dyDescent="0.2">
      <c r="A30" s="3"/>
      <c r="B30" s="4"/>
      <c r="C30" s="5"/>
      <c r="D30" s="5"/>
      <c r="E30" s="6"/>
      <c r="F30" s="5"/>
      <c r="G30" s="7"/>
      <c r="H30" s="7"/>
      <c r="I30" s="7"/>
      <c r="J30" s="7"/>
      <c r="K30" s="7"/>
    </row>
    <row r="31" spans="1:11" x14ac:dyDescent="0.2">
      <c r="A31" s="3"/>
      <c r="B31" s="4"/>
      <c r="C31" s="5"/>
      <c r="D31" s="5"/>
      <c r="E31" s="6"/>
      <c r="F31" s="5"/>
      <c r="G31" s="7"/>
      <c r="H31" s="7"/>
      <c r="I31" s="7"/>
      <c r="J31" s="7"/>
      <c r="K31" s="7"/>
    </row>
    <row r="32" spans="1:11" x14ac:dyDescent="0.2">
      <c r="A32" s="3"/>
      <c r="B32" s="4"/>
      <c r="C32" s="5"/>
      <c r="D32" s="5"/>
      <c r="E32" s="6"/>
      <c r="F32" s="5"/>
      <c r="G32" s="7"/>
      <c r="H32" s="7"/>
      <c r="I32" s="7"/>
      <c r="J32" s="7"/>
      <c r="K32" s="7"/>
    </row>
    <row r="33" spans="1:11" x14ac:dyDescent="0.2">
      <c r="A33" s="3"/>
      <c r="B33" s="4"/>
      <c r="C33" s="5"/>
      <c r="D33" s="5"/>
      <c r="E33" s="6"/>
      <c r="F33" s="5"/>
      <c r="G33" s="7"/>
      <c r="H33" s="7"/>
      <c r="I33" s="7"/>
      <c r="J33" s="7"/>
      <c r="K33" s="7"/>
    </row>
    <row r="34" spans="1:11" x14ac:dyDescent="0.2">
      <c r="A34" s="3"/>
      <c r="B34" s="4"/>
      <c r="C34" s="5"/>
      <c r="D34" s="5"/>
      <c r="E34" s="6"/>
      <c r="F34" s="5"/>
      <c r="G34" s="7"/>
      <c r="H34" s="7"/>
      <c r="I34" s="7"/>
      <c r="J34" s="7"/>
      <c r="K34" s="7"/>
    </row>
    <row r="35" spans="1:11" x14ac:dyDescent="0.2">
      <c r="A35" s="3"/>
      <c r="B35" s="4"/>
      <c r="C35" s="5"/>
      <c r="D35" s="5"/>
      <c r="E35" s="6"/>
      <c r="F35" s="5"/>
      <c r="G35" s="7"/>
      <c r="H35" s="7"/>
      <c r="I35" s="7"/>
      <c r="J35" s="7"/>
      <c r="K35" s="7"/>
    </row>
    <row r="36" spans="1:11" x14ac:dyDescent="0.2">
      <c r="A36" s="3"/>
      <c r="B36" s="4"/>
      <c r="C36" s="5"/>
      <c r="D36" s="5"/>
      <c r="E36" s="6"/>
      <c r="F36" s="5"/>
      <c r="G36" s="7"/>
      <c r="H36" s="7"/>
      <c r="I36" s="7"/>
      <c r="J36" s="7"/>
      <c r="K36" s="7"/>
    </row>
    <row r="37" spans="1:11" x14ac:dyDescent="0.2">
      <c r="A37" s="3"/>
      <c r="B37" s="4"/>
      <c r="C37" s="5"/>
      <c r="D37" s="5"/>
      <c r="E37" s="6"/>
      <c r="F37" s="5"/>
      <c r="G37" s="7"/>
      <c r="H37" s="7"/>
      <c r="I37" s="7"/>
      <c r="J37" s="7"/>
      <c r="K37" s="7"/>
    </row>
    <row r="38" spans="1:11" x14ac:dyDescent="0.2">
      <c r="A38" s="3"/>
      <c r="B38" s="4"/>
      <c r="C38" s="5"/>
      <c r="D38" s="5"/>
      <c r="E38" s="6"/>
      <c r="F38" s="5"/>
      <c r="G38" s="7"/>
      <c r="H38" s="7"/>
      <c r="I38" s="7"/>
      <c r="J38" s="7"/>
      <c r="K38" s="7"/>
    </row>
    <row r="39" spans="1:11" x14ac:dyDescent="0.2">
      <c r="A39" s="3"/>
      <c r="B39" s="4"/>
      <c r="C39" s="5"/>
      <c r="D39" s="5"/>
      <c r="E39" s="6"/>
      <c r="F39" s="5"/>
      <c r="G39" s="7"/>
      <c r="H39" s="7"/>
      <c r="I39" s="7"/>
      <c r="J39" s="7"/>
      <c r="K39" s="7"/>
    </row>
    <row r="40" spans="1:11" x14ac:dyDescent="0.2">
      <c r="A40" s="3"/>
      <c r="B40" s="4"/>
      <c r="C40" s="5"/>
      <c r="D40" s="5"/>
      <c r="E40" s="6"/>
      <c r="F40" s="5"/>
      <c r="G40" s="7"/>
      <c r="H40" s="7"/>
      <c r="I40" s="7"/>
      <c r="J40" s="7"/>
      <c r="K40" s="7"/>
    </row>
    <row r="41" spans="1:11" x14ac:dyDescent="0.2">
      <c r="A41" s="3"/>
      <c r="B41" s="4"/>
      <c r="C41" s="5"/>
      <c r="D41" s="5"/>
      <c r="E41" s="6"/>
      <c r="F41" s="5"/>
      <c r="G41" s="7"/>
      <c r="H41" s="7"/>
      <c r="I41" s="7"/>
      <c r="J41" s="7"/>
      <c r="K41" s="7"/>
    </row>
  </sheetData>
  <mergeCells count="3">
    <mergeCell ref="A1:K1"/>
    <mergeCell ref="A3:K3"/>
    <mergeCell ref="A5:K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125BF-87BF-4A7D-9233-61CCE291D810}">
  <dimension ref="A1:K56"/>
  <sheetViews>
    <sheetView workbookViewId="0">
      <selection activeCell="U28" sqref="U28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3.1640625" bestFit="1" customWidth="1"/>
    <col min="4" max="4" width="28.33203125" bestFit="1" customWidth="1"/>
    <col min="5" max="6" width="2.83203125" bestFit="1" customWidth="1"/>
    <col min="7" max="7" width="19.1640625" bestFit="1" customWidth="1"/>
    <col min="8" max="11" width="1" bestFit="1" customWidth="1"/>
  </cols>
  <sheetData>
    <row r="1" spans="1:11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1" ht="18" x14ac:dyDescent="0.2">
      <c r="A3" s="35" t="s">
        <v>324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1" ht="16" x14ac:dyDescent="0.2">
      <c r="A5" s="36" t="s">
        <v>325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1363</v>
      </c>
      <c r="H7" s="1" t="s">
        <v>9</v>
      </c>
      <c r="I7" s="1" t="s">
        <v>9</v>
      </c>
      <c r="J7" s="1" t="s">
        <v>9</v>
      </c>
      <c r="K7" s="1" t="s">
        <v>9</v>
      </c>
    </row>
    <row r="8" spans="1:11" x14ac:dyDescent="0.2">
      <c r="A8" s="3">
        <v>1</v>
      </c>
      <c r="B8" s="4" t="s">
        <v>10</v>
      </c>
      <c r="C8" s="5" t="s">
        <v>326</v>
      </c>
      <c r="D8" s="5" t="s">
        <v>327</v>
      </c>
      <c r="E8" s="6" t="s">
        <v>13</v>
      </c>
      <c r="F8" s="5" t="s">
        <v>14</v>
      </c>
      <c r="G8" s="8">
        <v>149541.15534999999</v>
      </c>
      <c r="H8" s="7"/>
      <c r="I8" s="7"/>
      <c r="J8" s="7"/>
      <c r="K8" s="7"/>
    </row>
    <row r="9" spans="1:11" x14ac:dyDescent="0.2">
      <c r="A9" s="3">
        <v>3</v>
      </c>
      <c r="B9" s="4" t="s">
        <v>10</v>
      </c>
      <c r="C9" s="5" t="s">
        <v>328</v>
      </c>
      <c r="D9" s="5" t="s">
        <v>113</v>
      </c>
      <c r="E9" s="6" t="s">
        <v>13</v>
      </c>
      <c r="F9" s="5" t="s">
        <v>14</v>
      </c>
      <c r="G9" s="7">
        <f>SUM(G8)</f>
        <v>149541.15534999999</v>
      </c>
      <c r="H9" s="7"/>
      <c r="I9" s="7"/>
      <c r="J9" s="7"/>
      <c r="K9" s="7"/>
    </row>
    <row r="10" spans="1:11" x14ac:dyDescent="0.2">
      <c r="A10" s="3">
        <v>4</v>
      </c>
      <c r="B10" s="4"/>
      <c r="C10" s="5" t="s">
        <v>14</v>
      </c>
      <c r="D10" s="5" t="s">
        <v>14</v>
      </c>
      <c r="E10" s="6" t="s">
        <v>13</v>
      </c>
      <c r="F10" s="5" t="s">
        <v>14</v>
      </c>
      <c r="G10" s="7"/>
      <c r="H10" s="7"/>
      <c r="I10" s="7"/>
      <c r="J10" s="7"/>
      <c r="K10" s="7"/>
    </row>
    <row r="11" spans="1:11" x14ac:dyDescent="0.2">
      <c r="A11" s="3">
        <v>5</v>
      </c>
      <c r="B11" s="4" t="s">
        <v>10</v>
      </c>
      <c r="C11" s="5" t="s">
        <v>329</v>
      </c>
      <c r="D11" s="5" t="s">
        <v>12</v>
      </c>
      <c r="E11" s="6" t="s">
        <v>13</v>
      </c>
      <c r="F11" s="5" t="s">
        <v>14</v>
      </c>
      <c r="G11" s="7">
        <v>200</v>
      </c>
      <c r="H11" s="7"/>
      <c r="I11" s="7"/>
      <c r="J11" s="7"/>
      <c r="K11" s="7"/>
    </row>
    <row r="12" spans="1:11" x14ac:dyDescent="0.2">
      <c r="A12" s="3">
        <v>6</v>
      </c>
      <c r="B12" s="4" t="s">
        <v>10</v>
      </c>
      <c r="C12" s="5" t="s">
        <v>330</v>
      </c>
      <c r="D12" s="5" t="s">
        <v>18</v>
      </c>
      <c r="E12" s="6" t="s">
        <v>13</v>
      </c>
      <c r="F12" s="5" t="s">
        <v>14</v>
      </c>
      <c r="G12" s="7"/>
      <c r="H12" s="7"/>
      <c r="I12" s="7"/>
      <c r="J12" s="7"/>
      <c r="K12" s="7"/>
    </row>
    <row r="13" spans="1:11" x14ac:dyDescent="0.2">
      <c r="A13" s="3">
        <v>7</v>
      </c>
      <c r="B13" s="4" t="s">
        <v>10</v>
      </c>
      <c r="C13" s="5" t="s">
        <v>331</v>
      </c>
      <c r="D13" s="5" t="s">
        <v>114</v>
      </c>
      <c r="E13" s="6" t="s">
        <v>13</v>
      </c>
      <c r="F13" s="5" t="s">
        <v>14</v>
      </c>
      <c r="G13" s="7"/>
      <c r="H13" s="7"/>
      <c r="I13" s="7"/>
      <c r="J13" s="7"/>
      <c r="K13" s="7"/>
    </row>
    <row r="14" spans="1:11" x14ac:dyDescent="0.2">
      <c r="A14" s="3">
        <v>8</v>
      </c>
      <c r="B14" s="4" t="s">
        <v>10</v>
      </c>
      <c r="C14" s="5" t="s">
        <v>332</v>
      </c>
      <c r="D14" s="5" t="s">
        <v>22</v>
      </c>
      <c r="E14" s="6" t="s">
        <v>13</v>
      </c>
      <c r="F14" s="5" t="s">
        <v>14</v>
      </c>
      <c r="G14" s="7"/>
      <c r="H14" s="7"/>
      <c r="I14" s="7"/>
      <c r="J14" s="7"/>
      <c r="K14" s="7"/>
    </row>
    <row r="15" spans="1:11" x14ac:dyDescent="0.2">
      <c r="A15" s="3">
        <v>9</v>
      </c>
      <c r="B15" s="4" t="s">
        <v>10</v>
      </c>
      <c r="C15" s="5" t="s">
        <v>333</v>
      </c>
      <c r="D15" s="5" t="s">
        <v>24</v>
      </c>
      <c r="E15" s="6" t="s">
        <v>13</v>
      </c>
      <c r="F15" s="5" t="s">
        <v>14</v>
      </c>
      <c r="G15" s="7">
        <v>300</v>
      </c>
      <c r="H15" s="7"/>
      <c r="I15" s="7"/>
      <c r="J15" s="7"/>
      <c r="K15" s="7"/>
    </row>
    <row r="16" spans="1:11" x14ac:dyDescent="0.2">
      <c r="A16" s="3">
        <v>10</v>
      </c>
      <c r="B16" s="4" t="s">
        <v>10</v>
      </c>
      <c r="C16" s="5" t="s">
        <v>334</v>
      </c>
      <c r="D16" s="5" t="s">
        <v>196</v>
      </c>
      <c r="E16" s="6" t="s">
        <v>13</v>
      </c>
      <c r="F16" s="5" t="s">
        <v>14</v>
      </c>
      <c r="G16" s="7">
        <v>15000</v>
      </c>
      <c r="H16" s="7"/>
      <c r="I16" s="7"/>
      <c r="J16" s="7"/>
      <c r="K16" s="7"/>
    </row>
    <row r="17" spans="1:11" x14ac:dyDescent="0.2">
      <c r="A17" s="3">
        <v>11</v>
      </c>
      <c r="B17" s="4" t="s">
        <v>10</v>
      </c>
      <c r="C17" s="5" t="s">
        <v>335</v>
      </c>
      <c r="D17" s="5" t="s">
        <v>26</v>
      </c>
      <c r="E17" s="6" t="s">
        <v>13</v>
      </c>
      <c r="F17" s="5" t="s">
        <v>14</v>
      </c>
      <c r="G17" s="7">
        <v>4000</v>
      </c>
      <c r="H17" s="7"/>
      <c r="I17" s="7"/>
      <c r="J17" s="7"/>
      <c r="K17" s="7"/>
    </row>
    <row r="18" spans="1:11" x14ac:dyDescent="0.2">
      <c r="A18" s="3">
        <v>12</v>
      </c>
      <c r="B18" s="4" t="s">
        <v>10</v>
      </c>
      <c r="C18" s="5" t="s">
        <v>336</v>
      </c>
      <c r="D18" s="5" t="s">
        <v>30</v>
      </c>
      <c r="E18" s="6" t="s">
        <v>13</v>
      </c>
      <c r="F18" s="5" t="s">
        <v>14</v>
      </c>
      <c r="G18" s="7">
        <v>36214.100000000006</v>
      </c>
      <c r="H18" s="7"/>
      <c r="I18" s="7"/>
      <c r="J18" s="7"/>
      <c r="K18" s="7"/>
    </row>
    <row r="19" spans="1:11" x14ac:dyDescent="0.2">
      <c r="A19" s="3">
        <v>13</v>
      </c>
      <c r="B19" s="4" t="s">
        <v>10</v>
      </c>
      <c r="C19" s="5" t="s">
        <v>337</v>
      </c>
      <c r="D19" s="5" t="s">
        <v>36</v>
      </c>
      <c r="E19" s="6" t="s">
        <v>13</v>
      </c>
      <c r="F19" s="5" t="s">
        <v>14</v>
      </c>
      <c r="G19" s="7"/>
      <c r="H19" s="7"/>
      <c r="I19" s="7"/>
      <c r="J19" s="7"/>
      <c r="K19" s="7"/>
    </row>
    <row r="20" spans="1:11" x14ac:dyDescent="0.2">
      <c r="A20" s="3">
        <v>14</v>
      </c>
      <c r="B20" s="4" t="s">
        <v>10</v>
      </c>
      <c r="C20" s="5" t="s">
        <v>338</v>
      </c>
      <c r="D20" s="5" t="s">
        <v>339</v>
      </c>
      <c r="E20" s="6" t="s">
        <v>13</v>
      </c>
      <c r="F20" s="5" t="s">
        <v>14</v>
      </c>
      <c r="G20" s="7"/>
      <c r="H20" s="7"/>
      <c r="I20" s="7"/>
      <c r="J20" s="7"/>
      <c r="K20" s="7"/>
    </row>
    <row r="21" spans="1:11" x14ac:dyDescent="0.2">
      <c r="A21" s="3">
        <v>15</v>
      </c>
      <c r="B21" s="4" t="s">
        <v>10</v>
      </c>
      <c r="C21" s="5" t="s">
        <v>340</v>
      </c>
      <c r="D21" s="5" t="s">
        <v>117</v>
      </c>
      <c r="E21" s="6" t="s">
        <v>13</v>
      </c>
      <c r="F21" s="5" t="s">
        <v>14</v>
      </c>
      <c r="G21" s="7"/>
      <c r="H21" s="7"/>
      <c r="I21" s="7"/>
      <c r="J21" s="7"/>
      <c r="K21" s="7"/>
    </row>
    <row r="22" spans="1:11" x14ac:dyDescent="0.2">
      <c r="A22" s="3">
        <v>16</v>
      </c>
      <c r="B22" s="4" t="s">
        <v>10</v>
      </c>
      <c r="C22" s="5" t="s">
        <v>341</v>
      </c>
      <c r="D22" s="5" t="s">
        <v>56</v>
      </c>
      <c r="E22" s="6" t="s">
        <v>13</v>
      </c>
      <c r="F22" s="5" t="s">
        <v>14</v>
      </c>
      <c r="G22" s="7"/>
      <c r="H22" s="7"/>
      <c r="I22" s="7"/>
      <c r="J22" s="7"/>
      <c r="K22" s="7"/>
    </row>
    <row r="23" spans="1:11" x14ac:dyDescent="0.2">
      <c r="A23" s="3">
        <v>17</v>
      </c>
      <c r="B23" s="4" t="s">
        <v>10</v>
      </c>
      <c r="C23" s="5" t="s">
        <v>342</v>
      </c>
      <c r="D23" s="5" t="s">
        <v>60</v>
      </c>
      <c r="E23" s="6" t="s">
        <v>13</v>
      </c>
      <c r="F23" s="5" t="s">
        <v>14</v>
      </c>
      <c r="G23" s="7">
        <v>11088.24</v>
      </c>
      <c r="H23" s="7"/>
      <c r="I23" s="7"/>
      <c r="J23" s="7"/>
      <c r="K23" s="7"/>
    </row>
    <row r="24" spans="1:11" x14ac:dyDescent="0.2">
      <c r="A24" s="3">
        <v>18</v>
      </c>
      <c r="B24" s="4" t="s">
        <v>10</v>
      </c>
      <c r="C24" s="5" t="s">
        <v>343</v>
      </c>
      <c r="D24" s="5" t="s">
        <v>83</v>
      </c>
      <c r="E24" s="6" t="s">
        <v>13</v>
      </c>
      <c r="F24" s="5" t="s">
        <v>14</v>
      </c>
      <c r="G24" s="8">
        <v>82738.815349999975</v>
      </c>
      <c r="H24" s="7"/>
      <c r="I24" s="7"/>
      <c r="J24" s="7"/>
      <c r="K24" s="7"/>
    </row>
    <row r="25" spans="1:11" x14ac:dyDescent="0.2">
      <c r="A25" s="3">
        <v>20</v>
      </c>
      <c r="B25" s="4" t="s">
        <v>10</v>
      </c>
      <c r="C25" s="5" t="s">
        <v>344</v>
      </c>
      <c r="D25" s="5" t="s">
        <v>118</v>
      </c>
      <c r="E25" s="6" t="s">
        <v>13</v>
      </c>
      <c r="F25" s="5" t="s">
        <v>14</v>
      </c>
      <c r="G25" s="7">
        <f>SUM(G11:G24)</f>
        <v>149541.15534999999</v>
      </c>
      <c r="H25" s="7"/>
      <c r="I25" s="7"/>
      <c r="J25" s="7"/>
      <c r="K25" s="7"/>
    </row>
    <row r="26" spans="1:11" x14ac:dyDescent="0.2">
      <c r="A26" s="3">
        <v>21</v>
      </c>
      <c r="B26" s="4"/>
      <c r="C26" s="5" t="s">
        <v>14</v>
      </c>
      <c r="D26" s="5" t="s">
        <v>14</v>
      </c>
      <c r="E26" s="6" t="s">
        <v>13</v>
      </c>
      <c r="F26" s="5" t="s">
        <v>14</v>
      </c>
      <c r="G26" s="7"/>
      <c r="H26" s="7"/>
      <c r="I26" s="7"/>
      <c r="J26" s="7"/>
      <c r="K26" s="7"/>
    </row>
    <row r="27" spans="1:11" x14ac:dyDescent="0.2">
      <c r="A27" s="3">
        <v>22</v>
      </c>
      <c r="B27" s="4" t="s">
        <v>10</v>
      </c>
      <c r="C27" s="5" t="s">
        <v>345</v>
      </c>
      <c r="D27" s="5" t="s">
        <v>346</v>
      </c>
      <c r="E27" s="6" t="s">
        <v>13</v>
      </c>
      <c r="F27" s="5" t="s">
        <v>14</v>
      </c>
      <c r="G27" s="8"/>
      <c r="H27" s="7"/>
      <c r="I27" s="7"/>
      <c r="J27" s="7"/>
      <c r="K27" s="7"/>
    </row>
    <row r="28" spans="1:11" x14ac:dyDescent="0.2">
      <c r="A28" s="3">
        <v>24</v>
      </c>
      <c r="B28" s="4" t="s">
        <v>10</v>
      </c>
      <c r="C28" s="5" t="s">
        <v>347</v>
      </c>
      <c r="D28" s="5" t="s">
        <v>109</v>
      </c>
      <c r="E28" s="6" t="s">
        <v>13</v>
      </c>
      <c r="F28" s="5" t="s">
        <v>14</v>
      </c>
      <c r="G28" s="8">
        <v>0</v>
      </c>
      <c r="H28" s="7"/>
      <c r="I28" s="7"/>
      <c r="J28" s="7"/>
      <c r="K28" s="7"/>
    </row>
    <row r="29" spans="1:11" ht="16" thickBot="1" x14ac:dyDescent="0.25">
      <c r="A29" s="3">
        <v>26</v>
      </c>
      <c r="B29" s="4" t="s">
        <v>10</v>
      </c>
      <c r="C29" s="5" t="s">
        <v>348</v>
      </c>
      <c r="D29" s="5" t="s">
        <v>349</v>
      </c>
      <c r="E29" s="6" t="s">
        <v>13</v>
      </c>
      <c r="F29" s="5" t="s">
        <v>14</v>
      </c>
      <c r="G29" s="9">
        <f>G9-G25</f>
        <v>0</v>
      </c>
      <c r="H29" s="7"/>
      <c r="I29" s="7"/>
      <c r="J29" s="7"/>
      <c r="K29" s="7"/>
    </row>
    <row r="30" spans="1:11" ht="16" thickTop="1" x14ac:dyDescent="0.2">
      <c r="A30" s="3"/>
      <c r="B30" s="4"/>
      <c r="C30" s="5"/>
      <c r="D30" s="5"/>
      <c r="E30" s="6"/>
      <c r="F30" s="5"/>
      <c r="G30" s="7"/>
      <c r="H30" s="7"/>
      <c r="I30" s="7"/>
      <c r="J30" s="7"/>
      <c r="K30" s="7"/>
    </row>
    <row r="31" spans="1:11" x14ac:dyDescent="0.2">
      <c r="A31" s="3"/>
      <c r="B31" s="4"/>
      <c r="C31" s="5"/>
      <c r="D31" s="5"/>
      <c r="E31" s="6"/>
      <c r="F31" s="5"/>
      <c r="G31" s="7"/>
      <c r="H31" s="7"/>
      <c r="I31" s="7"/>
      <c r="J31" s="7"/>
      <c r="K31" s="7"/>
    </row>
    <row r="32" spans="1:11" x14ac:dyDescent="0.2">
      <c r="A32" s="3"/>
      <c r="B32" s="4"/>
      <c r="C32" s="5"/>
      <c r="D32" s="5"/>
      <c r="E32" s="6"/>
      <c r="F32" s="5"/>
      <c r="G32" s="7"/>
      <c r="H32" s="7"/>
      <c r="I32" s="7"/>
      <c r="J32" s="7"/>
      <c r="K32" s="7"/>
    </row>
    <row r="33" spans="1:11" x14ac:dyDescent="0.2">
      <c r="A33" s="3"/>
      <c r="B33" s="4"/>
      <c r="C33" s="5"/>
      <c r="D33" s="5"/>
      <c r="E33" s="6"/>
      <c r="F33" s="5"/>
      <c r="G33" s="7"/>
      <c r="H33" s="7"/>
      <c r="I33" s="7"/>
      <c r="J33" s="7"/>
      <c r="K33" s="7"/>
    </row>
    <row r="34" spans="1:11" x14ac:dyDescent="0.2">
      <c r="A34" s="3"/>
      <c r="B34" s="4"/>
      <c r="C34" s="5"/>
      <c r="D34" s="5"/>
      <c r="E34" s="6"/>
      <c r="F34" s="5"/>
      <c r="G34" s="7"/>
      <c r="H34" s="7"/>
      <c r="I34" s="7"/>
      <c r="J34" s="7"/>
      <c r="K34" s="7"/>
    </row>
    <row r="35" spans="1:11" x14ac:dyDescent="0.2">
      <c r="A35" s="3"/>
      <c r="B35" s="4"/>
      <c r="C35" s="5"/>
      <c r="D35" s="5"/>
      <c r="E35" s="6"/>
      <c r="F35" s="5"/>
      <c r="G35" s="7"/>
      <c r="H35" s="7"/>
      <c r="I35" s="7"/>
      <c r="J35" s="7"/>
      <c r="K35" s="7"/>
    </row>
    <row r="36" spans="1:11" x14ac:dyDescent="0.2">
      <c r="A36" s="3"/>
      <c r="B36" s="4"/>
      <c r="C36" s="5"/>
      <c r="D36" s="5"/>
      <c r="E36" s="6"/>
      <c r="F36" s="5"/>
      <c r="G36" s="7"/>
      <c r="H36" s="7"/>
      <c r="I36" s="7"/>
      <c r="J36" s="7"/>
      <c r="K36" s="7"/>
    </row>
    <row r="37" spans="1:11" x14ac:dyDescent="0.2">
      <c r="A37" s="3"/>
      <c r="B37" s="4"/>
      <c r="C37" s="5"/>
      <c r="D37" s="5"/>
      <c r="E37" s="6"/>
      <c r="F37" s="5"/>
      <c r="G37" s="7"/>
      <c r="H37" s="7"/>
      <c r="I37" s="7"/>
      <c r="J37" s="7"/>
      <c r="K37" s="7"/>
    </row>
    <row r="38" spans="1:11" x14ac:dyDescent="0.2">
      <c r="A38" s="3"/>
      <c r="B38" s="4"/>
      <c r="C38" s="5"/>
      <c r="D38" s="5"/>
      <c r="E38" s="6"/>
      <c r="F38" s="5"/>
      <c r="G38" s="7"/>
      <c r="H38" s="7"/>
      <c r="I38" s="7"/>
      <c r="J38" s="7"/>
      <c r="K38" s="7"/>
    </row>
    <row r="39" spans="1:11" x14ac:dyDescent="0.2">
      <c r="A39" s="3"/>
      <c r="B39" s="4"/>
      <c r="C39" s="5"/>
      <c r="D39" s="5"/>
      <c r="E39" s="6"/>
      <c r="F39" s="5"/>
      <c r="G39" s="7"/>
      <c r="H39" s="7"/>
      <c r="I39" s="7"/>
      <c r="J39" s="7"/>
      <c r="K39" s="7"/>
    </row>
    <row r="40" spans="1:11" x14ac:dyDescent="0.2">
      <c r="A40" s="3"/>
      <c r="B40" s="4"/>
      <c r="C40" s="5"/>
      <c r="D40" s="5"/>
      <c r="E40" s="6"/>
      <c r="F40" s="5"/>
      <c r="G40" s="7"/>
      <c r="H40" s="7"/>
      <c r="I40" s="7"/>
      <c r="J40" s="7"/>
      <c r="K40" s="7"/>
    </row>
    <row r="41" spans="1:11" x14ac:dyDescent="0.2">
      <c r="A41" s="3"/>
      <c r="B41" s="4"/>
      <c r="C41" s="5"/>
      <c r="D41" s="5"/>
      <c r="E41" s="6"/>
      <c r="F41" s="5"/>
      <c r="G41" s="7"/>
      <c r="H41" s="7"/>
      <c r="I41" s="7"/>
      <c r="J41" s="7"/>
      <c r="K41" s="7"/>
    </row>
    <row r="42" spans="1:11" x14ac:dyDescent="0.2">
      <c r="A42" s="3"/>
      <c r="B42" s="4"/>
      <c r="C42" s="5"/>
      <c r="D42" s="5"/>
      <c r="E42" s="6"/>
      <c r="F42" s="5"/>
      <c r="G42" s="7"/>
      <c r="H42" s="7"/>
      <c r="I42" s="7"/>
      <c r="J42" s="7"/>
      <c r="K42" s="7"/>
    </row>
    <row r="43" spans="1:11" x14ac:dyDescent="0.2">
      <c r="A43" s="3"/>
      <c r="B43" s="4"/>
      <c r="C43" s="5"/>
      <c r="D43" s="5"/>
      <c r="E43" s="6"/>
      <c r="F43" s="5"/>
      <c r="G43" s="7"/>
      <c r="H43" s="7"/>
      <c r="I43" s="7"/>
      <c r="J43" s="7"/>
      <c r="K43" s="7"/>
    </row>
    <row r="44" spans="1:11" x14ac:dyDescent="0.2">
      <c r="A44" s="3"/>
      <c r="B44" s="4"/>
      <c r="C44" s="5"/>
      <c r="D44" s="5"/>
      <c r="E44" s="6"/>
      <c r="F44" s="5"/>
      <c r="G44" s="7"/>
      <c r="H44" s="7"/>
      <c r="I44" s="7"/>
      <c r="J44" s="7"/>
      <c r="K44" s="7"/>
    </row>
    <row r="45" spans="1:11" x14ac:dyDescent="0.2">
      <c r="A45" s="3"/>
      <c r="B45" s="4"/>
      <c r="C45" s="5"/>
      <c r="D45" s="5"/>
      <c r="E45" s="6"/>
      <c r="F45" s="5"/>
      <c r="G45" s="7"/>
      <c r="H45" s="7"/>
      <c r="I45" s="7"/>
      <c r="J45" s="7"/>
      <c r="K45" s="7"/>
    </row>
    <row r="46" spans="1:11" x14ac:dyDescent="0.2">
      <c r="A46" s="3"/>
      <c r="B46" s="4"/>
      <c r="C46" s="5"/>
      <c r="D46" s="5"/>
      <c r="E46" s="6"/>
      <c r="F46" s="5"/>
      <c r="G46" s="7"/>
      <c r="H46" s="7"/>
      <c r="I46" s="7"/>
      <c r="J46" s="7"/>
      <c r="K46" s="7"/>
    </row>
    <row r="47" spans="1:11" x14ac:dyDescent="0.2">
      <c r="A47" s="3"/>
      <c r="B47" s="4"/>
      <c r="C47" s="5"/>
      <c r="D47" s="5"/>
      <c r="E47" s="6"/>
      <c r="F47" s="5"/>
      <c r="G47" s="7"/>
      <c r="H47" s="7"/>
      <c r="I47" s="7"/>
      <c r="J47" s="7"/>
      <c r="K47" s="7"/>
    </row>
    <row r="48" spans="1:11" x14ac:dyDescent="0.2">
      <c r="A48" s="3"/>
      <c r="B48" s="4"/>
      <c r="C48" s="5"/>
      <c r="D48" s="5"/>
      <c r="E48" s="6"/>
      <c r="F48" s="5"/>
      <c r="G48" s="7"/>
      <c r="H48" s="7"/>
      <c r="I48" s="7"/>
      <c r="J48" s="7"/>
      <c r="K48" s="7"/>
    </row>
    <row r="49" spans="1:11" x14ac:dyDescent="0.2">
      <c r="A49" s="3"/>
      <c r="B49" s="4"/>
      <c r="C49" s="5"/>
      <c r="D49" s="5"/>
      <c r="E49" s="6"/>
      <c r="F49" s="5"/>
      <c r="G49" s="7"/>
      <c r="H49" s="7"/>
      <c r="I49" s="7"/>
      <c r="J49" s="7"/>
      <c r="K49" s="7"/>
    </row>
    <row r="50" spans="1:11" x14ac:dyDescent="0.2">
      <c r="A50" s="3"/>
      <c r="B50" s="4"/>
      <c r="C50" s="5"/>
      <c r="D50" s="5"/>
      <c r="E50" s="6"/>
      <c r="F50" s="5"/>
      <c r="G50" s="7"/>
      <c r="H50" s="7"/>
      <c r="I50" s="7"/>
      <c r="J50" s="7"/>
      <c r="K50" s="7"/>
    </row>
    <row r="51" spans="1:11" x14ac:dyDescent="0.2">
      <c r="A51" s="3"/>
      <c r="B51" s="4"/>
      <c r="C51" s="5"/>
      <c r="D51" s="5"/>
      <c r="E51" s="6"/>
      <c r="F51" s="5"/>
      <c r="G51" s="7"/>
      <c r="H51" s="7"/>
      <c r="I51" s="7"/>
      <c r="J51" s="7"/>
      <c r="K51" s="7"/>
    </row>
    <row r="52" spans="1:11" x14ac:dyDescent="0.2">
      <c r="A52" s="3"/>
      <c r="B52" s="4"/>
      <c r="C52" s="5"/>
      <c r="D52" s="5"/>
      <c r="E52" s="6"/>
      <c r="F52" s="5"/>
      <c r="G52" s="7"/>
      <c r="H52" s="7"/>
      <c r="I52" s="7"/>
      <c r="J52" s="7"/>
      <c r="K52" s="7"/>
    </row>
    <row r="53" spans="1:11" x14ac:dyDescent="0.2">
      <c r="A53" s="3"/>
      <c r="B53" s="4"/>
      <c r="C53" s="5"/>
      <c r="D53" s="5"/>
      <c r="E53" s="6"/>
      <c r="F53" s="5"/>
      <c r="G53" s="7"/>
      <c r="H53" s="7"/>
      <c r="I53" s="7"/>
      <c r="J53" s="7"/>
      <c r="K53" s="7"/>
    </row>
    <row r="54" spans="1:11" x14ac:dyDescent="0.2">
      <c r="A54" s="3"/>
      <c r="B54" s="4"/>
      <c r="C54" s="5"/>
      <c r="D54" s="5"/>
      <c r="E54" s="6"/>
      <c r="F54" s="5"/>
      <c r="G54" s="7"/>
      <c r="H54" s="7"/>
      <c r="I54" s="7"/>
      <c r="J54" s="7"/>
      <c r="K54" s="7"/>
    </row>
    <row r="55" spans="1:11" x14ac:dyDescent="0.2">
      <c r="A55" s="3"/>
      <c r="B55" s="4"/>
      <c r="C55" s="5"/>
      <c r="D55" s="5"/>
      <c r="E55" s="6"/>
      <c r="F55" s="5"/>
      <c r="G55" s="7"/>
      <c r="H55" s="7"/>
      <c r="I55" s="7"/>
      <c r="J55" s="7"/>
      <c r="K55" s="7"/>
    </row>
    <row r="56" spans="1:11" x14ac:dyDescent="0.2">
      <c r="A56" s="3"/>
      <c r="B56" s="4"/>
      <c r="C56" s="5"/>
      <c r="D56" s="5"/>
      <c r="E56" s="6"/>
      <c r="F56" s="5"/>
      <c r="G56" s="7"/>
      <c r="H56" s="7"/>
      <c r="I56" s="7"/>
      <c r="J56" s="7"/>
      <c r="K56" s="7"/>
    </row>
  </sheetData>
  <mergeCells count="3">
    <mergeCell ref="A1:K1"/>
    <mergeCell ref="A3:K3"/>
    <mergeCell ref="A5:K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5C355-4E26-4D69-9A85-A5B42700AD82}">
  <dimension ref="A1:K36"/>
  <sheetViews>
    <sheetView topLeftCell="B1" zoomScale="177" workbookViewId="0">
      <selection activeCell="N18" sqref="N18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3.33203125" bestFit="1" customWidth="1"/>
    <col min="4" max="4" width="34.1640625" bestFit="1" customWidth="1"/>
    <col min="5" max="6" width="2.83203125" bestFit="1" customWidth="1"/>
    <col min="7" max="7" width="19.1640625" bestFit="1" customWidth="1"/>
    <col min="8" max="11" width="1" bestFit="1" customWidth="1"/>
  </cols>
  <sheetData>
    <row r="1" spans="1:11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1" ht="18" x14ac:dyDescent="0.2">
      <c r="A3" s="35" t="s">
        <v>303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1" ht="16" x14ac:dyDescent="0.2">
      <c r="A5" s="36" t="s">
        <v>304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1362</v>
      </c>
      <c r="H7" s="1" t="s">
        <v>9</v>
      </c>
      <c r="I7" s="1" t="s">
        <v>9</v>
      </c>
      <c r="J7" s="1" t="s">
        <v>9</v>
      </c>
      <c r="K7" s="1" t="s">
        <v>9</v>
      </c>
    </row>
    <row r="8" spans="1:11" x14ac:dyDescent="0.2">
      <c r="A8" s="3">
        <v>1</v>
      </c>
      <c r="B8" s="4" t="s">
        <v>10</v>
      </c>
      <c r="C8" s="5" t="s">
        <v>305</v>
      </c>
      <c r="D8" s="5" t="s">
        <v>12</v>
      </c>
      <c r="E8" s="6" t="s">
        <v>13</v>
      </c>
      <c r="F8" s="5" t="s">
        <v>14</v>
      </c>
      <c r="G8" s="7">
        <v>0</v>
      </c>
      <c r="H8" s="7"/>
      <c r="I8" s="7"/>
      <c r="J8" s="7"/>
      <c r="K8" s="7"/>
    </row>
    <row r="9" spans="1:11" x14ac:dyDescent="0.2">
      <c r="A9" s="3">
        <v>2</v>
      </c>
      <c r="B9" s="4" t="s">
        <v>10</v>
      </c>
      <c r="C9" s="5" t="s">
        <v>306</v>
      </c>
      <c r="D9" s="5" t="s">
        <v>307</v>
      </c>
      <c r="E9" s="6" t="s">
        <v>13</v>
      </c>
      <c r="F9" s="5" t="s">
        <v>14</v>
      </c>
      <c r="G9" s="7">
        <v>0</v>
      </c>
      <c r="H9" s="7"/>
      <c r="I9" s="7"/>
      <c r="J9" s="7"/>
      <c r="K9" s="7"/>
    </row>
    <row r="10" spans="1:11" x14ac:dyDescent="0.2">
      <c r="A10" s="3">
        <v>3</v>
      </c>
      <c r="B10" s="4" t="s">
        <v>10</v>
      </c>
      <c r="C10" s="5" t="s">
        <v>308</v>
      </c>
      <c r="D10" s="5" t="s">
        <v>18</v>
      </c>
      <c r="E10" s="6" t="s">
        <v>13</v>
      </c>
      <c r="F10" s="5" t="s">
        <v>14</v>
      </c>
      <c r="G10" s="7">
        <v>0</v>
      </c>
      <c r="H10" s="7"/>
      <c r="I10" s="7"/>
      <c r="J10" s="7"/>
      <c r="K10" s="7"/>
    </row>
    <row r="11" spans="1:11" x14ac:dyDescent="0.2">
      <c r="A11" s="3">
        <v>4</v>
      </c>
      <c r="B11" s="4" t="s">
        <v>10</v>
      </c>
      <c r="C11" s="5" t="s">
        <v>309</v>
      </c>
      <c r="D11" s="5" t="s">
        <v>24</v>
      </c>
      <c r="E11" s="6" t="s">
        <v>13</v>
      </c>
      <c r="F11" s="5" t="s">
        <v>14</v>
      </c>
      <c r="G11" s="7">
        <v>5000</v>
      </c>
      <c r="H11" s="7"/>
      <c r="I11" s="7"/>
      <c r="J11" s="7"/>
      <c r="K11" s="7"/>
    </row>
    <row r="12" spans="1:11" x14ac:dyDescent="0.2">
      <c r="A12" s="3">
        <v>5</v>
      </c>
      <c r="B12" s="4" t="s">
        <v>10</v>
      </c>
      <c r="C12" s="5" t="s">
        <v>310</v>
      </c>
      <c r="D12" s="5" t="s">
        <v>311</v>
      </c>
      <c r="E12" s="6" t="s">
        <v>13</v>
      </c>
      <c r="F12" s="5" t="s">
        <v>14</v>
      </c>
      <c r="G12" s="7">
        <v>0</v>
      </c>
      <c r="H12" s="7"/>
      <c r="I12" s="7"/>
      <c r="J12" s="7"/>
      <c r="K12" s="7"/>
    </row>
    <row r="13" spans="1:11" x14ac:dyDescent="0.2">
      <c r="A13" s="3">
        <v>6</v>
      </c>
      <c r="B13" s="4" t="s">
        <v>10</v>
      </c>
      <c r="C13" s="5" t="s">
        <v>312</v>
      </c>
      <c r="D13" s="5" t="s">
        <v>26</v>
      </c>
      <c r="E13" s="6" t="s">
        <v>13</v>
      </c>
      <c r="F13" s="5" t="s">
        <v>14</v>
      </c>
      <c r="G13" s="7">
        <v>0</v>
      </c>
      <c r="H13" s="7"/>
      <c r="I13" s="7"/>
      <c r="J13" s="7"/>
      <c r="K13" s="7"/>
    </row>
    <row r="14" spans="1:11" x14ac:dyDescent="0.2">
      <c r="A14" s="3">
        <v>7</v>
      </c>
      <c r="B14" s="4" t="s">
        <v>10</v>
      </c>
      <c r="C14" s="5" t="s">
        <v>313</v>
      </c>
      <c r="D14" s="5" t="s">
        <v>42</v>
      </c>
      <c r="E14" s="6" t="s">
        <v>13</v>
      </c>
      <c r="F14" s="5" t="s">
        <v>14</v>
      </c>
      <c r="G14" s="7">
        <v>0</v>
      </c>
      <c r="H14" s="7"/>
      <c r="I14" s="7"/>
      <c r="J14" s="7"/>
      <c r="K14" s="7"/>
    </row>
    <row r="15" spans="1:11" x14ac:dyDescent="0.2">
      <c r="A15" s="3">
        <v>8</v>
      </c>
      <c r="B15" s="4" t="s">
        <v>10</v>
      </c>
      <c r="C15" s="5" t="s">
        <v>314</v>
      </c>
      <c r="D15" s="5" t="s">
        <v>315</v>
      </c>
      <c r="E15" s="6" t="s">
        <v>13</v>
      </c>
      <c r="F15" s="5" t="s">
        <v>14</v>
      </c>
      <c r="G15" s="7">
        <v>3750</v>
      </c>
      <c r="H15" s="7"/>
      <c r="I15" s="7"/>
      <c r="J15" s="7"/>
      <c r="K15" s="7"/>
    </row>
    <row r="16" spans="1:11" x14ac:dyDescent="0.2">
      <c r="A16" s="3">
        <v>9</v>
      </c>
      <c r="B16" s="4" t="s">
        <v>10</v>
      </c>
      <c r="C16" s="5" t="s">
        <v>316</v>
      </c>
      <c r="D16" s="5" t="s">
        <v>317</v>
      </c>
      <c r="E16" s="6" t="s">
        <v>13</v>
      </c>
      <c r="F16" s="5" t="s">
        <v>14</v>
      </c>
      <c r="G16" s="7">
        <v>4050</v>
      </c>
      <c r="H16" s="7"/>
      <c r="I16" s="7"/>
      <c r="J16" s="7"/>
      <c r="K16" s="7"/>
    </row>
    <row r="17" spans="1:11" x14ac:dyDescent="0.2">
      <c r="A17" s="3">
        <v>10</v>
      </c>
      <c r="B17" s="4" t="s">
        <v>10</v>
      </c>
      <c r="C17" s="5" t="s">
        <v>318</v>
      </c>
      <c r="D17" s="5" t="s">
        <v>38</v>
      </c>
      <c r="E17" s="6" t="s">
        <v>13</v>
      </c>
      <c r="F17" s="5" t="s">
        <v>14</v>
      </c>
      <c r="G17" s="7">
        <v>0</v>
      </c>
      <c r="H17" s="7"/>
      <c r="I17" s="7"/>
      <c r="J17" s="7"/>
      <c r="K17" s="7"/>
    </row>
    <row r="18" spans="1:11" x14ac:dyDescent="0.2">
      <c r="A18" s="3">
        <v>11</v>
      </c>
      <c r="B18" s="4" t="s">
        <v>10</v>
      </c>
      <c r="C18" s="5" t="s">
        <v>319</v>
      </c>
      <c r="D18" s="5" t="s">
        <v>320</v>
      </c>
      <c r="E18" s="6" t="s">
        <v>13</v>
      </c>
      <c r="F18" s="5" t="s">
        <v>14</v>
      </c>
      <c r="G18" s="8">
        <v>0</v>
      </c>
      <c r="H18" s="7"/>
      <c r="I18" s="7"/>
      <c r="J18" s="7"/>
      <c r="K18" s="7"/>
    </row>
    <row r="19" spans="1:11" x14ac:dyDescent="0.2">
      <c r="A19" s="3">
        <v>13</v>
      </c>
      <c r="B19" s="4" t="s">
        <v>10</v>
      </c>
      <c r="C19" s="5" t="s">
        <v>321</v>
      </c>
      <c r="D19" s="5" t="s">
        <v>230</v>
      </c>
      <c r="E19" s="6" t="s">
        <v>13</v>
      </c>
      <c r="F19" s="5" t="s">
        <v>14</v>
      </c>
      <c r="G19" s="8">
        <f>SUM(G8:G18)</f>
        <v>12800</v>
      </c>
      <c r="H19" s="7"/>
      <c r="I19" s="7"/>
      <c r="J19" s="7"/>
      <c r="K19" s="7"/>
    </row>
    <row r="20" spans="1:11" ht="16" thickBot="1" x14ac:dyDescent="0.25">
      <c r="A20" s="3">
        <v>15</v>
      </c>
      <c r="B20" s="4" t="s">
        <v>10</v>
      </c>
      <c r="C20" s="5" t="s">
        <v>322</v>
      </c>
      <c r="D20" s="5" t="s">
        <v>323</v>
      </c>
      <c r="E20" s="6" t="s">
        <v>13</v>
      </c>
      <c r="F20" s="5" t="s">
        <v>14</v>
      </c>
      <c r="G20" s="9">
        <f>-G19</f>
        <v>-12800</v>
      </c>
      <c r="H20" s="7"/>
      <c r="I20" s="7"/>
      <c r="J20" s="7"/>
      <c r="K20" s="7"/>
    </row>
    <row r="21" spans="1:11" ht="16" thickTop="1" x14ac:dyDescent="0.2">
      <c r="A21" s="3"/>
      <c r="B21" s="4"/>
      <c r="C21" s="5"/>
      <c r="D21" s="5"/>
      <c r="E21" s="6"/>
      <c r="F21" s="5"/>
      <c r="G21" s="7"/>
      <c r="H21" s="7"/>
      <c r="I21" s="7"/>
      <c r="J21" s="7"/>
      <c r="K21" s="7"/>
    </row>
    <row r="22" spans="1:11" x14ac:dyDescent="0.2">
      <c r="A22" s="3"/>
      <c r="B22" s="4"/>
      <c r="C22" s="5"/>
      <c r="D22" s="5"/>
      <c r="E22" s="6"/>
      <c r="F22" s="5"/>
      <c r="G22" s="7"/>
      <c r="H22" s="7"/>
      <c r="I22" s="7"/>
      <c r="J22" s="7"/>
      <c r="K22" s="7"/>
    </row>
    <row r="23" spans="1:11" x14ac:dyDescent="0.2">
      <c r="A23" s="3"/>
      <c r="B23" s="4"/>
      <c r="C23" s="5"/>
      <c r="D23" s="5"/>
      <c r="E23" s="6"/>
      <c r="F23" s="5"/>
      <c r="G23" s="7"/>
      <c r="H23" s="7"/>
      <c r="I23" s="7"/>
      <c r="J23" s="7"/>
      <c r="K23" s="7"/>
    </row>
    <row r="24" spans="1:11" x14ac:dyDescent="0.2">
      <c r="A24" s="3"/>
      <c r="B24" s="4"/>
      <c r="C24" s="5"/>
      <c r="D24" s="5"/>
      <c r="E24" s="6"/>
      <c r="F24" s="5"/>
      <c r="G24" s="7"/>
      <c r="H24" s="7"/>
      <c r="I24" s="7"/>
      <c r="J24" s="7"/>
      <c r="K24" s="7"/>
    </row>
    <row r="25" spans="1:11" x14ac:dyDescent="0.2">
      <c r="A25" s="3"/>
      <c r="B25" s="4"/>
      <c r="C25" s="5"/>
      <c r="D25" s="5"/>
      <c r="E25" s="6"/>
      <c r="F25" s="5"/>
      <c r="G25" s="7"/>
      <c r="H25" s="7"/>
      <c r="I25" s="7"/>
      <c r="J25" s="7"/>
      <c r="K25" s="7"/>
    </row>
    <row r="26" spans="1:11" x14ac:dyDescent="0.2">
      <c r="A26" s="3"/>
      <c r="B26" s="4"/>
      <c r="C26" s="5"/>
      <c r="D26" s="5"/>
      <c r="E26" s="6"/>
      <c r="F26" s="5"/>
      <c r="G26" s="7"/>
      <c r="H26" s="7"/>
      <c r="I26" s="7"/>
      <c r="J26" s="7"/>
      <c r="K26" s="7"/>
    </row>
    <row r="27" spans="1:11" x14ac:dyDescent="0.2">
      <c r="A27" s="3"/>
      <c r="B27" s="4"/>
      <c r="C27" s="5"/>
      <c r="D27" s="5"/>
      <c r="E27" s="6"/>
      <c r="F27" s="5"/>
      <c r="G27" s="7"/>
      <c r="H27" s="7"/>
      <c r="I27" s="7"/>
      <c r="J27" s="7"/>
      <c r="K27" s="7"/>
    </row>
    <row r="28" spans="1:11" x14ac:dyDescent="0.2">
      <c r="A28" s="3"/>
      <c r="B28" s="4"/>
      <c r="C28" s="5"/>
      <c r="D28" s="5"/>
      <c r="E28" s="6"/>
      <c r="F28" s="5"/>
      <c r="G28" s="7"/>
      <c r="H28" s="7"/>
      <c r="I28" s="7"/>
      <c r="J28" s="7"/>
      <c r="K28" s="7"/>
    </row>
    <row r="29" spans="1:11" x14ac:dyDescent="0.2">
      <c r="A29" s="3"/>
      <c r="B29" s="4"/>
      <c r="C29" s="5"/>
      <c r="D29" s="5"/>
      <c r="E29" s="6"/>
      <c r="F29" s="5"/>
      <c r="G29" s="7"/>
      <c r="H29" s="7"/>
      <c r="I29" s="7"/>
      <c r="J29" s="7"/>
      <c r="K29" s="7"/>
    </row>
    <row r="30" spans="1:11" x14ac:dyDescent="0.2">
      <c r="A30" s="3"/>
      <c r="B30" s="4"/>
      <c r="C30" s="5"/>
      <c r="D30" s="5"/>
      <c r="E30" s="6"/>
      <c r="F30" s="5"/>
      <c r="G30" s="7"/>
      <c r="H30" s="7"/>
      <c r="I30" s="7"/>
      <c r="J30" s="7"/>
      <c r="K30" s="7"/>
    </row>
    <row r="31" spans="1:11" x14ac:dyDescent="0.2">
      <c r="A31" s="3"/>
      <c r="B31" s="4"/>
      <c r="C31" s="5"/>
      <c r="D31" s="5"/>
      <c r="E31" s="6"/>
      <c r="F31" s="5"/>
      <c r="G31" s="7"/>
      <c r="H31" s="7"/>
      <c r="I31" s="7"/>
      <c r="J31" s="7"/>
      <c r="K31" s="7"/>
    </row>
    <row r="32" spans="1:11" x14ac:dyDescent="0.2">
      <c r="A32" s="3"/>
      <c r="B32" s="4"/>
      <c r="C32" s="5"/>
      <c r="D32" s="5"/>
      <c r="E32" s="6"/>
      <c r="F32" s="5"/>
      <c r="G32" s="7"/>
      <c r="H32" s="7"/>
      <c r="I32" s="7"/>
      <c r="J32" s="7"/>
      <c r="K32" s="7"/>
    </row>
    <row r="33" spans="1:11" x14ac:dyDescent="0.2">
      <c r="A33" s="3"/>
      <c r="B33" s="4"/>
      <c r="C33" s="5"/>
      <c r="D33" s="5"/>
      <c r="E33" s="6"/>
      <c r="F33" s="5"/>
      <c r="G33" s="7"/>
      <c r="H33" s="7"/>
      <c r="I33" s="7"/>
      <c r="J33" s="7"/>
      <c r="K33" s="7"/>
    </row>
    <row r="34" spans="1:11" x14ac:dyDescent="0.2">
      <c r="A34" s="3"/>
      <c r="B34" s="4"/>
      <c r="C34" s="5"/>
      <c r="D34" s="5"/>
      <c r="E34" s="6"/>
      <c r="F34" s="5"/>
      <c r="G34" s="7"/>
      <c r="H34" s="7"/>
      <c r="I34" s="7"/>
      <c r="J34" s="7"/>
      <c r="K34" s="7"/>
    </row>
    <row r="35" spans="1:11" x14ac:dyDescent="0.2">
      <c r="A35" s="3"/>
      <c r="B35" s="4"/>
      <c r="C35" s="5"/>
      <c r="D35" s="5"/>
      <c r="E35" s="6"/>
      <c r="F35" s="5"/>
      <c r="G35" s="7"/>
      <c r="H35" s="7"/>
      <c r="I35" s="7"/>
      <c r="J35" s="7"/>
      <c r="K35" s="7"/>
    </row>
    <row r="36" spans="1:11" x14ac:dyDescent="0.2">
      <c r="A36" s="3"/>
      <c r="B36" s="4"/>
      <c r="C36" s="5"/>
      <c r="D36" s="5"/>
      <c r="E36" s="6"/>
      <c r="F36" s="5"/>
      <c r="G36" s="7"/>
      <c r="H36" s="7"/>
      <c r="I36" s="7"/>
      <c r="J36" s="7"/>
      <c r="K36" s="7"/>
    </row>
  </sheetData>
  <mergeCells count="3">
    <mergeCell ref="A1:K1"/>
    <mergeCell ref="A3:K3"/>
    <mergeCell ref="A5:K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26294-E066-436F-8BD8-728343BA29C7}">
  <dimension ref="A1:K122"/>
  <sheetViews>
    <sheetView topLeftCell="A21" workbookViewId="0">
      <selection activeCell="Q44" sqref="Q44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7.33203125" bestFit="1" customWidth="1"/>
    <col min="4" max="4" width="28.1640625" bestFit="1" customWidth="1"/>
    <col min="5" max="6" width="2.83203125" bestFit="1" customWidth="1"/>
    <col min="7" max="7" width="19.1640625" bestFit="1" customWidth="1"/>
    <col min="8" max="11" width="1" bestFit="1" customWidth="1"/>
  </cols>
  <sheetData>
    <row r="1" spans="1:11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1" ht="18" x14ac:dyDescent="0.2">
      <c r="A3" s="35" t="s">
        <v>233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1" ht="16" x14ac:dyDescent="0.2">
      <c r="A5" s="36" t="s">
        <v>234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1362</v>
      </c>
      <c r="H7" s="1" t="s">
        <v>9</v>
      </c>
      <c r="I7" s="1" t="s">
        <v>9</v>
      </c>
      <c r="J7" s="1" t="s">
        <v>9</v>
      </c>
      <c r="K7" s="1" t="s">
        <v>9</v>
      </c>
    </row>
    <row r="8" spans="1:11" x14ac:dyDescent="0.2">
      <c r="A8" s="3">
        <v>1</v>
      </c>
      <c r="B8" s="4"/>
      <c r="C8" s="5" t="s">
        <v>14</v>
      </c>
      <c r="D8" s="5" t="s">
        <v>235</v>
      </c>
      <c r="E8" s="6" t="s">
        <v>13</v>
      </c>
      <c r="F8" s="5" t="s">
        <v>14</v>
      </c>
      <c r="G8" s="7"/>
      <c r="H8" s="7"/>
      <c r="I8" s="7"/>
      <c r="J8" s="7"/>
      <c r="K8" s="7"/>
    </row>
    <row r="9" spans="1:11" x14ac:dyDescent="0.2">
      <c r="A9" s="3">
        <v>2</v>
      </c>
      <c r="B9" s="4" t="s">
        <v>10</v>
      </c>
      <c r="C9" s="5" t="s">
        <v>236</v>
      </c>
      <c r="D9" s="5" t="s">
        <v>237</v>
      </c>
      <c r="E9" s="6" t="s">
        <v>13</v>
      </c>
      <c r="F9" s="5" t="s">
        <v>14</v>
      </c>
      <c r="G9" s="8">
        <v>0</v>
      </c>
      <c r="H9" s="7"/>
      <c r="I9" s="7"/>
      <c r="J9" s="7"/>
      <c r="K9" s="7"/>
    </row>
    <row r="10" spans="1:11" x14ac:dyDescent="0.2">
      <c r="A10" s="3">
        <v>4</v>
      </c>
      <c r="B10" s="4" t="s">
        <v>10</v>
      </c>
      <c r="C10" s="5" t="s">
        <v>238</v>
      </c>
      <c r="D10" s="5" t="s">
        <v>239</v>
      </c>
      <c r="E10" s="6" t="s">
        <v>13</v>
      </c>
      <c r="F10" s="5" t="s">
        <v>14</v>
      </c>
      <c r="G10" s="7">
        <v>0</v>
      </c>
      <c r="H10" s="7"/>
      <c r="I10" s="7"/>
      <c r="J10" s="7"/>
      <c r="K10" s="7"/>
    </row>
    <row r="11" spans="1:11" x14ac:dyDescent="0.2">
      <c r="A11" s="3">
        <v>5</v>
      </c>
      <c r="B11" s="4"/>
      <c r="C11" s="5" t="s">
        <v>14</v>
      </c>
      <c r="D11" s="5" t="s">
        <v>14</v>
      </c>
      <c r="E11" s="6" t="s">
        <v>13</v>
      </c>
      <c r="F11" s="5" t="s">
        <v>14</v>
      </c>
      <c r="G11" s="7">
        <v>0</v>
      </c>
      <c r="H11" s="7"/>
      <c r="I11" s="7"/>
      <c r="J11" s="7"/>
      <c r="K11" s="7"/>
    </row>
    <row r="12" spans="1:11" x14ac:dyDescent="0.2">
      <c r="A12" s="3">
        <v>6</v>
      </c>
      <c r="B12" s="4" t="s">
        <v>10</v>
      </c>
      <c r="C12" s="5" t="s">
        <v>240</v>
      </c>
      <c r="D12" s="5" t="s">
        <v>241</v>
      </c>
      <c r="E12" s="6" t="s">
        <v>13</v>
      </c>
      <c r="F12" s="5" t="s">
        <v>14</v>
      </c>
      <c r="G12" s="7">
        <v>0</v>
      </c>
      <c r="H12" s="7"/>
      <c r="I12" s="7"/>
      <c r="J12" s="7"/>
      <c r="K12" s="7"/>
    </row>
    <row r="13" spans="1:11" x14ac:dyDescent="0.2">
      <c r="A13" s="3">
        <v>7</v>
      </c>
      <c r="B13" s="4" t="s">
        <v>10</v>
      </c>
      <c r="C13" s="5" t="s">
        <v>242</v>
      </c>
      <c r="D13" s="5" t="s">
        <v>30</v>
      </c>
      <c r="E13" s="6" t="s">
        <v>13</v>
      </c>
      <c r="F13" s="5" t="s">
        <v>14</v>
      </c>
      <c r="G13" s="8">
        <v>0</v>
      </c>
      <c r="H13" s="7"/>
      <c r="I13" s="7"/>
      <c r="J13" s="7"/>
      <c r="K13" s="7"/>
    </row>
    <row r="14" spans="1:11" x14ac:dyDescent="0.2">
      <c r="A14" s="3">
        <v>9</v>
      </c>
      <c r="B14" s="4" t="s">
        <v>10</v>
      </c>
      <c r="C14" s="5" t="s">
        <v>243</v>
      </c>
      <c r="D14" s="5" t="s">
        <v>244</v>
      </c>
      <c r="E14" s="6" t="s">
        <v>13</v>
      </c>
      <c r="F14" s="5" t="s">
        <v>14</v>
      </c>
      <c r="G14" s="8">
        <v>0</v>
      </c>
      <c r="H14" s="7"/>
      <c r="I14" s="7"/>
      <c r="J14" s="7"/>
      <c r="K14" s="7"/>
    </row>
    <row r="15" spans="1:11" ht="16" thickBot="1" x14ac:dyDescent="0.25">
      <c r="A15" s="3">
        <v>11</v>
      </c>
      <c r="B15" s="4" t="s">
        <v>10</v>
      </c>
      <c r="C15" s="5" t="s">
        <v>245</v>
      </c>
      <c r="D15" s="5" t="s">
        <v>246</v>
      </c>
      <c r="E15" s="6" t="s">
        <v>13</v>
      </c>
      <c r="F15" s="5" t="s">
        <v>14</v>
      </c>
      <c r="G15" s="9">
        <v>0</v>
      </c>
      <c r="H15" s="7"/>
      <c r="I15" s="7"/>
      <c r="J15" s="7"/>
      <c r="K15" s="7"/>
    </row>
    <row r="16" spans="1:11" ht="16" thickTop="1" x14ac:dyDescent="0.2">
      <c r="A16" s="3">
        <v>13</v>
      </c>
      <c r="B16" s="4"/>
      <c r="C16" s="5" t="s">
        <v>14</v>
      </c>
      <c r="D16" s="5" t="s">
        <v>14</v>
      </c>
      <c r="E16" s="6" t="s">
        <v>13</v>
      </c>
      <c r="F16" s="5" t="s">
        <v>14</v>
      </c>
      <c r="G16" s="7"/>
      <c r="H16" s="7"/>
      <c r="I16" s="7"/>
      <c r="J16" s="7"/>
      <c r="K16" s="7"/>
    </row>
    <row r="17" spans="1:11" x14ac:dyDescent="0.2">
      <c r="A17" s="3">
        <v>14</v>
      </c>
      <c r="B17" s="4"/>
      <c r="C17" s="5" t="s">
        <v>14</v>
      </c>
      <c r="D17" s="5" t="s">
        <v>247</v>
      </c>
      <c r="E17" s="6" t="s">
        <v>13</v>
      </c>
      <c r="F17" s="5" t="s">
        <v>14</v>
      </c>
      <c r="G17" s="7"/>
      <c r="H17" s="7"/>
      <c r="I17" s="7"/>
      <c r="J17" s="7"/>
      <c r="K17" s="7"/>
    </row>
    <row r="18" spans="1:11" x14ac:dyDescent="0.2">
      <c r="A18" s="3">
        <v>15</v>
      </c>
      <c r="B18" s="4" t="s">
        <v>10</v>
      </c>
      <c r="C18" s="5" t="s">
        <v>248</v>
      </c>
      <c r="D18" s="5" t="s">
        <v>249</v>
      </c>
      <c r="E18" s="6" t="s">
        <v>13</v>
      </c>
      <c r="F18" s="5" t="s">
        <v>14</v>
      </c>
      <c r="G18" s="8">
        <v>0</v>
      </c>
      <c r="H18" s="7"/>
      <c r="I18" s="7"/>
      <c r="J18" s="7"/>
      <c r="K18" s="7"/>
    </row>
    <row r="19" spans="1:11" x14ac:dyDescent="0.2">
      <c r="A19" s="3">
        <v>17</v>
      </c>
      <c r="B19" s="4" t="s">
        <v>10</v>
      </c>
      <c r="C19" s="5" t="s">
        <v>250</v>
      </c>
      <c r="D19" s="5" t="s">
        <v>251</v>
      </c>
      <c r="E19" s="6" t="s">
        <v>13</v>
      </c>
      <c r="F19" s="5" t="s">
        <v>14</v>
      </c>
      <c r="G19" s="7">
        <v>0</v>
      </c>
      <c r="H19" s="7"/>
      <c r="I19" s="7"/>
      <c r="J19" s="7"/>
      <c r="K19" s="7"/>
    </row>
    <row r="20" spans="1:11" x14ac:dyDescent="0.2">
      <c r="A20" s="3">
        <v>18</v>
      </c>
      <c r="B20" s="4"/>
      <c r="C20" s="5" t="s">
        <v>14</v>
      </c>
      <c r="D20" s="5" t="s">
        <v>14</v>
      </c>
      <c r="E20" s="6" t="s">
        <v>13</v>
      </c>
      <c r="F20" s="5" t="s">
        <v>14</v>
      </c>
      <c r="G20" s="7"/>
      <c r="H20" s="7"/>
      <c r="I20" s="7"/>
      <c r="J20" s="7"/>
      <c r="K20" s="7"/>
    </row>
    <row r="21" spans="1:11" x14ac:dyDescent="0.2">
      <c r="A21" s="3">
        <v>19</v>
      </c>
      <c r="B21" s="4" t="s">
        <v>10</v>
      </c>
      <c r="C21" s="5" t="s">
        <v>252</v>
      </c>
      <c r="D21" s="5" t="s">
        <v>253</v>
      </c>
      <c r="E21" s="6" t="s">
        <v>13</v>
      </c>
      <c r="F21" s="5" t="s">
        <v>14</v>
      </c>
      <c r="G21" s="7">
        <v>0</v>
      </c>
      <c r="H21" s="7"/>
      <c r="I21" s="7"/>
      <c r="J21" s="7"/>
      <c r="K21" s="7"/>
    </row>
    <row r="22" spans="1:11" x14ac:dyDescent="0.2">
      <c r="A22" s="3">
        <v>20</v>
      </c>
      <c r="B22" s="4" t="s">
        <v>10</v>
      </c>
      <c r="C22" s="5" t="s">
        <v>254</v>
      </c>
      <c r="D22" s="5" t="s">
        <v>255</v>
      </c>
      <c r="E22" s="6" t="s">
        <v>13</v>
      </c>
      <c r="F22" s="5" t="s">
        <v>14</v>
      </c>
      <c r="G22" s="8">
        <v>0</v>
      </c>
      <c r="H22" s="7"/>
      <c r="I22" s="7"/>
      <c r="J22" s="7"/>
      <c r="K22" s="7"/>
    </row>
    <row r="23" spans="1:11" x14ac:dyDescent="0.2">
      <c r="A23" s="3">
        <v>22</v>
      </c>
      <c r="B23" s="4" t="s">
        <v>10</v>
      </c>
      <c r="C23" s="5" t="s">
        <v>256</v>
      </c>
      <c r="D23" s="5" t="s">
        <v>257</v>
      </c>
      <c r="E23" s="6" t="s">
        <v>13</v>
      </c>
      <c r="F23" s="5" t="s">
        <v>258</v>
      </c>
      <c r="G23" s="8">
        <v>0</v>
      </c>
      <c r="H23" s="7"/>
      <c r="I23" s="7"/>
      <c r="J23" s="7"/>
      <c r="K23" s="7"/>
    </row>
    <row r="24" spans="1:11" ht="16" thickBot="1" x14ac:dyDescent="0.25">
      <c r="A24" s="3">
        <v>24</v>
      </c>
      <c r="B24" s="4" t="s">
        <v>10</v>
      </c>
      <c r="C24" s="5" t="s">
        <v>259</v>
      </c>
      <c r="D24" s="5" t="s">
        <v>260</v>
      </c>
      <c r="E24" s="6" t="s">
        <v>13</v>
      </c>
      <c r="F24" s="5" t="s">
        <v>14</v>
      </c>
      <c r="G24" s="9">
        <v>0</v>
      </c>
      <c r="H24" s="7"/>
      <c r="I24" s="7"/>
      <c r="J24" s="7"/>
      <c r="K24" s="7"/>
    </row>
    <row r="25" spans="1:11" ht="16" thickTop="1" x14ac:dyDescent="0.2">
      <c r="A25" s="3">
        <v>26</v>
      </c>
      <c r="B25" s="4"/>
      <c r="C25" s="5" t="s">
        <v>14</v>
      </c>
      <c r="D25" s="5" t="s">
        <v>14</v>
      </c>
      <c r="E25" s="6" t="s">
        <v>13</v>
      </c>
      <c r="F25" s="5" t="s">
        <v>14</v>
      </c>
      <c r="G25" s="7"/>
      <c r="H25" s="7"/>
      <c r="I25" s="7"/>
      <c r="J25" s="7"/>
      <c r="K25" s="7"/>
    </row>
    <row r="26" spans="1:11" x14ac:dyDescent="0.2">
      <c r="A26" s="3">
        <v>27</v>
      </c>
      <c r="B26" s="4"/>
      <c r="C26" s="5" t="s">
        <v>14</v>
      </c>
      <c r="D26" s="5" t="s">
        <v>261</v>
      </c>
      <c r="E26" s="6" t="s">
        <v>13</v>
      </c>
      <c r="F26" s="5" t="s">
        <v>14</v>
      </c>
      <c r="G26" s="7"/>
      <c r="H26" s="7"/>
      <c r="I26" s="7"/>
      <c r="J26" s="7"/>
      <c r="K26" s="7"/>
    </row>
    <row r="27" spans="1:11" x14ac:dyDescent="0.2">
      <c r="A27" s="3">
        <v>28</v>
      </c>
      <c r="B27" s="4" t="s">
        <v>10</v>
      </c>
      <c r="C27" s="5" t="s">
        <v>262</v>
      </c>
      <c r="D27" s="5" t="s">
        <v>263</v>
      </c>
      <c r="E27" s="6" t="s">
        <v>13</v>
      </c>
      <c r="F27" s="5" t="s">
        <v>14</v>
      </c>
      <c r="G27" s="7">
        <v>0</v>
      </c>
      <c r="H27" s="7"/>
      <c r="I27" s="7"/>
      <c r="J27" s="7"/>
      <c r="K27" s="7"/>
    </row>
    <row r="28" spans="1:11" x14ac:dyDescent="0.2">
      <c r="A28" s="3">
        <v>29</v>
      </c>
      <c r="B28" s="4" t="s">
        <v>10</v>
      </c>
      <c r="C28" s="5" t="s">
        <v>264</v>
      </c>
      <c r="D28" s="5" t="s">
        <v>265</v>
      </c>
      <c r="E28" s="6" t="s">
        <v>13</v>
      </c>
      <c r="F28" s="5" t="s">
        <v>14</v>
      </c>
      <c r="G28" s="8">
        <v>10000</v>
      </c>
      <c r="H28" s="7"/>
      <c r="I28" s="7"/>
      <c r="J28" s="7"/>
      <c r="K28" s="7"/>
    </row>
    <row r="29" spans="1:11" x14ac:dyDescent="0.2">
      <c r="A29" s="3">
        <v>31</v>
      </c>
      <c r="B29" s="4" t="s">
        <v>10</v>
      </c>
      <c r="C29" s="5" t="s">
        <v>266</v>
      </c>
      <c r="D29" s="5" t="s">
        <v>267</v>
      </c>
      <c r="E29" s="6" t="s">
        <v>13</v>
      </c>
      <c r="F29" s="5" t="s">
        <v>14</v>
      </c>
      <c r="G29" s="7">
        <f>SUM(G27:G28)</f>
        <v>10000</v>
      </c>
      <c r="H29" s="7"/>
      <c r="I29" s="7"/>
      <c r="J29" s="7"/>
      <c r="K29" s="7"/>
    </row>
    <row r="30" spans="1:11" x14ac:dyDescent="0.2">
      <c r="A30" s="3">
        <v>32</v>
      </c>
      <c r="B30" s="4"/>
      <c r="C30" s="5" t="s">
        <v>14</v>
      </c>
      <c r="D30" s="5" t="s">
        <v>14</v>
      </c>
      <c r="E30" s="6" t="s">
        <v>13</v>
      </c>
      <c r="F30" s="5" t="s">
        <v>14</v>
      </c>
      <c r="G30" s="7"/>
      <c r="H30" s="7"/>
      <c r="I30" s="7"/>
      <c r="J30" s="7"/>
      <c r="K30" s="7"/>
    </row>
    <row r="31" spans="1:11" x14ac:dyDescent="0.2">
      <c r="A31" s="3">
        <v>33</v>
      </c>
      <c r="B31" s="4"/>
      <c r="C31" s="5" t="s">
        <v>14</v>
      </c>
      <c r="D31" s="5" t="s">
        <v>268</v>
      </c>
      <c r="E31" s="6" t="s">
        <v>13</v>
      </c>
      <c r="F31" s="5" t="s">
        <v>14</v>
      </c>
      <c r="G31" s="7"/>
      <c r="H31" s="7"/>
      <c r="I31" s="7"/>
      <c r="J31" s="7"/>
      <c r="K31" s="7"/>
    </row>
    <row r="32" spans="1:11" x14ac:dyDescent="0.2">
      <c r="A32" s="3">
        <v>34</v>
      </c>
      <c r="B32" s="4" t="s">
        <v>10</v>
      </c>
      <c r="C32" s="5" t="s">
        <v>269</v>
      </c>
      <c r="D32" s="5" t="s">
        <v>12</v>
      </c>
      <c r="E32" s="6" t="s">
        <v>13</v>
      </c>
      <c r="F32" s="5" t="s">
        <v>14</v>
      </c>
      <c r="G32" s="7">
        <v>500</v>
      </c>
      <c r="H32" s="7"/>
      <c r="I32" s="7"/>
      <c r="J32" s="7"/>
      <c r="K32" s="7"/>
    </row>
    <row r="33" spans="1:11" x14ac:dyDescent="0.2">
      <c r="A33" s="3">
        <v>35</v>
      </c>
      <c r="B33" s="4" t="s">
        <v>10</v>
      </c>
      <c r="C33" s="5" t="s">
        <v>270</v>
      </c>
      <c r="D33" s="5" t="s">
        <v>271</v>
      </c>
      <c r="E33" s="6" t="s">
        <v>13</v>
      </c>
      <c r="F33" s="5" t="s">
        <v>14</v>
      </c>
      <c r="G33" s="7"/>
      <c r="H33" s="7"/>
      <c r="I33" s="7"/>
      <c r="J33" s="7"/>
      <c r="K33" s="7"/>
    </row>
    <row r="34" spans="1:11" x14ac:dyDescent="0.2">
      <c r="A34" s="3">
        <v>36</v>
      </c>
      <c r="B34" s="4" t="s">
        <v>10</v>
      </c>
      <c r="C34" s="5" t="s">
        <v>272</v>
      </c>
      <c r="D34" s="5" t="s">
        <v>18</v>
      </c>
      <c r="E34" s="6" t="s">
        <v>13</v>
      </c>
      <c r="F34" s="5" t="s">
        <v>14</v>
      </c>
      <c r="G34" s="7"/>
      <c r="H34" s="7"/>
      <c r="I34" s="7"/>
      <c r="J34" s="7"/>
      <c r="K34" s="7"/>
    </row>
    <row r="35" spans="1:11" x14ac:dyDescent="0.2">
      <c r="A35" s="3">
        <v>37</v>
      </c>
      <c r="B35" s="4" t="s">
        <v>10</v>
      </c>
      <c r="C35" s="5" t="s">
        <v>273</v>
      </c>
      <c r="D35" s="5" t="s">
        <v>274</v>
      </c>
      <c r="E35" s="6" t="s">
        <v>13</v>
      </c>
      <c r="F35" s="5" t="s">
        <v>14</v>
      </c>
      <c r="G35" s="7">
        <v>4000</v>
      </c>
      <c r="H35" s="7"/>
      <c r="I35" s="7"/>
      <c r="J35" s="7"/>
      <c r="K35" s="7"/>
    </row>
    <row r="36" spans="1:11" x14ac:dyDescent="0.2">
      <c r="A36" s="3">
        <v>38</v>
      </c>
      <c r="B36" s="4" t="s">
        <v>10</v>
      </c>
      <c r="C36" s="5" t="s">
        <v>275</v>
      </c>
      <c r="D36" s="5" t="s">
        <v>276</v>
      </c>
      <c r="E36" s="6" t="s">
        <v>13</v>
      </c>
      <c r="F36" s="5" t="s">
        <v>14</v>
      </c>
      <c r="G36" s="7">
        <v>5000</v>
      </c>
      <c r="H36" s="7"/>
      <c r="I36" s="7"/>
      <c r="J36" s="7"/>
      <c r="K36" s="7"/>
    </row>
    <row r="37" spans="1:11" x14ac:dyDescent="0.2">
      <c r="A37" s="3">
        <v>39</v>
      </c>
      <c r="B37" s="4" t="s">
        <v>10</v>
      </c>
      <c r="C37" s="5" t="s">
        <v>277</v>
      </c>
      <c r="D37" s="5" t="s">
        <v>278</v>
      </c>
      <c r="E37" s="6" t="s">
        <v>13</v>
      </c>
      <c r="F37" s="5" t="s">
        <v>14</v>
      </c>
      <c r="G37" s="7">
        <v>5000</v>
      </c>
      <c r="H37" s="7"/>
      <c r="I37" s="7"/>
      <c r="J37" s="7"/>
      <c r="K37" s="7"/>
    </row>
    <row r="38" spans="1:11" x14ac:dyDescent="0.2">
      <c r="A38" s="3">
        <v>40</v>
      </c>
      <c r="B38" s="4" t="s">
        <v>10</v>
      </c>
      <c r="C38" s="5" t="s">
        <v>279</v>
      </c>
      <c r="D38" s="5" t="s">
        <v>280</v>
      </c>
      <c r="E38" s="6" t="s">
        <v>13</v>
      </c>
      <c r="F38" s="5" t="s">
        <v>14</v>
      </c>
      <c r="G38" s="7"/>
      <c r="H38" s="7"/>
      <c r="I38" s="7"/>
      <c r="J38" s="7"/>
      <c r="K38" s="7"/>
    </row>
    <row r="39" spans="1:11" x14ac:dyDescent="0.2">
      <c r="A39" s="3">
        <v>41</v>
      </c>
      <c r="B39" s="4" t="s">
        <v>10</v>
      </c>
      <c r="C39" s="5" t="s">
        <v>281</v>
      </c>
      <c r="D39" s="5" t="s">
        <v>282</v>
      </c>
      <c r="E39" s="6" t="s">
        <v>13</v>
      </c>
      <c r="F39" s="5" t="s">
        <v>14</v>
      </c>
      <c r="G39" s="7">
        <v>2000</v>
      </c>
      <c r="H39" s="7"/>
      <c r="I39" s="7"/>
      <c r="J39" s="7"/>
      <c r="K39" s="7"/>
    </row>
    <row r="40" spans="1:11" x14ac:dyDescent="0.2">
      <c r="A40" s="3">
        <v>42</v>
      </c>
      <c r="B40" s="4" t="s">
        <v>10</v>
      </c>
      <c r="C40" s="5" t="s">
        <v>283</v>
      </c>
      <c r="D40" s="5" t="s">
        <v>28</v>
      </c>
      <c r="E40" s="6" t="s">
        <v>13</v>
      </c>
      <c r="F40" s="5" t="s">
        <v>14</v>
      </c>
      <c r="G40" s="7">
        <v>121261.66000000002</v>
      </c>
      <c r="H40" s="7"/>
      <c r="I40" s="7"/>
      <c r="J40" s="7"/>
      <c r="K40" s="7"/>
    </row>
    <row r="41" spans="1:11" x14ac:dyDescent="0.2">
      <c r="A41" s="3">
        <v>43</v>
      </c>
      <c r="B41" s="4" t="s">
        <v>10</v>
      </c>
      <c r="C41" s="5" t="s">
        <v>284</v>
      </c>
      <c r="D41" s="5" t="s">
        <v>285</v>
      </c>
      <c r="E41" s="6" t="s">
        <v>13</v>
      </c>
      <c r="F41" s="5" t="s">
        <v>14</v>
      </c>
      <c r="G41" s="7"/>
      <c r="H41" s="7"/>
      <c r="I41" s="7"/>
      <c r="J41" s="7"/>
      <c r="K41" s="7"/>
    </row>
    <row r="42" spans="1:11" x14ac:dyDescent="0.2">
      <c r="A42" s="3">
        <v>44</v>
      </c>
      <c r="B42" s="4" t="s">
        <v>10</v>
      </c>
      <c r="C42" s="5" t="s">
        <v>286</v>
      </c>
      <c r="D42" s="5" t="s">
        <v>34</v>
      </c>
      <c r="E42" s="6" t="s">
        <v>13</v>
      </c>
      <c r="F42" s="5" t="s">
        <v>14</v>
      </c>
      <c r="G42" s="7"/>
      <c r="H42" s="7"/>
      <c r="I42" s="7"/>
      <c r="J42" s="7"/>
      <c r="K42" s="7"/>
    </row>
    <row r="43" spans="1:11" x14ac:dyDescent="0.2">
      <c r="A43" s="3">
        <v>45</v>
      </c>
      <c r="B43" s="4" t="s">
        <v>10</v>
      </c>
      <c r="C43" s="5" t="s">
        <v>287</v>
      </c>
      <c r="D43" s="5" t="s">
        <v>36</v>
      </c>
      <c r="E43" s="6" t="s">
        <v>13</v>
      </c>
      <c r="F43" s="5" t="s">
        <v>14</v>
      </c>
      <c r="G43" s="7"/>
      <c r="H43" s="7"/>
      <c r="I43" s="7"/>
      <c r="J43" s="7"/>
      <c r="K43" s="7"/>
    </row>
    <row r="44" spans="1:11" x14ac:dyDescent="0.2">
      <c r="A44" s="3">
        <v>46</v>
      </c>
      <c r="B44" s="4" t="s">
        <v>10</v>
      </c>
      <c r="C44" s="5" t="s">
        <v>288</v>
      </c>
      <c r="D44" s="5" t="s">
        <v>38</v>
      </c>
      <c r="E44" s="6" t="s">
        <v>13</v>
      </c>
      <c r="F44" s="5" t="s">
        <v>14</v>
      </c>
      <c r="G44" s="7"/>
      <c r="H44" s="7"/>
      <c r="I44" s="7"/>
      <c r="J44" s="7"/>
      <c r="K44" s="7"/>
    </row>
    <row r="45" spans="1:11" x14ac:dyDescent="0.2">
      <c r="A45" s="3">
        <v>47</v>
      </c>
      <c r="B45" s="4" t="s">
        <v>10</v>
      </c>
      <c r="C45" s="5" t="s">
        <v>289</v>
      </c>
      <c r="D45" s="5" t="s">
        <v>44</v>
      </c>
      <c r="E45" s="6" t="s">
        <v>13</v>
      </c>
      <c r="F45" s="5" t="s">
        <v>14</v>
      </c>
      <c r="G45" s="7"/>
      <c r="H45" s="7"/>
      <c r="I45" s="7"/>
      <c r="J45" s="7"/>
      <c r="K45" s="7"/>
    </row>
    <row r="46" spans="1:11" x14ac:dyDescent="0.2">
      <c r="A46" s="3">
        <v>48</v>
      </c>
      <c r="B46" s="4" t="s">
        <v>10</v>
      </c>
      <c r="C46" s="5" t="s">
        <v>290</v>
      </c>
      <c r="D46" s="5" t="s">
        <v>56</v>
      </c>
      <c r="E46" s="6" t="s">
        <v>13</v>
      </c>
      <c r="F46" s="5" t="s">
        <v>14</v>
      </c>
      <c r="G46" s="7"/>
      <c r="H46" s="7"/>
      <c r="I46" s="7"/>
      <c r="J46" s="7"/>
      <c r="K46" s="7"/>
    </row>
    <row r="47" spans="1:11" x14ac:dyDescent="0.2">
      <c r="A47" s="3">
        <v>49</v>
      </c>
      <c r="B47" s="4" t="s">
        <v>10</v>
      </c>
      <c r="C47" s="5" t="s">
        <v>291</v>
      </c>
      <c r="D47" s="5" t="s">
        <v>58</v>
      </c>
      <c r="E47" s="6" t="s">
        <v>13</v>
      </c>
      <c r="F47" s="5" t="s">
        <v>14</v>
      </c>
      <c r="G47" s="7"/>
      <c r="H47" s="7"/>
      <c r="I47" s="7"/>
      <c r="J47" s="7"/>
      <c r="K47" s="7"/>
    </row>
    <row r="48" spans="1:11" x14ac:dyDescent="0.2">
      <c r="A48" s="3">
        <v>50</v>
      </c>
      <c r="B48" s="4" t="s">
        <v>10</v>
      </c>
      <c r="C48" s="5" t="s">
        <v>292</v>
      </c>
      <c r="D48" s="5" t="s">
        <v>293</v>
      </c>
      <c r="E48" s="6" t="s">
        <v>13</v>
      </c>
      <c r="F48" s="5" t="s">
        <v>14</v>
      </c>
      <c r="G48" s="7"/>
      <c r="H48" s="7"/>
      <c r="I48" s="7"/>
      <c r="J48" s="7"/>
      <c r="K48" s="7"/>
    </row>
    <row r="49" spans="1:11" x14ac:dyDescent="0.2">
      <c r="A49" s="3">
        <v>51</v>
      </c>
      <c r="B49" s="4" t="s">
        <v>10</v>
      </c>
      <c r="C49" s="5" t="s">
        <v>294</v>
      </c>
      <c r="D49" s="5" t="s">
        <v>60</v>
      </c>
      <c r="E49" s="6" t="s">
        <v>13</v>
      </c>
      <c r="F49" s="5" t="s">
        <v>14</v>
      </c>
      <c r="G49" s="7">
        <v>12285.8</v>
      </c>
      <c r="H49" s="7"/>
      <c r="I49" s="7"/>
      <c r="J49" s="7"/>
      <c r="K49" s="7"/>
    </row>
    <row r="50" spans="1:11" x14ac:dyDescent="0.2">
      <c r="A50" s="3">
        <v>52</v>
      </c>
      <c r="B50" s="4" t="s">
        <v>10</v>
      </c>
      <c r="C50" s="5" t="s">
        <v>295</v>
      </c>
      <c r="D50" s="5" t="s">
        <v>83</v>
      </c>
      <c r="E50" s="6" t="s">
        <v>13</v>
      </c>
      <c r="F50" s="5" t="s">
        <v>14</v>
      </c>
      <c r="G50" s="7"/>
      <c r="H50" s="7"/>
      <c r="I50" s="7"/>
      <c r="J50" s="7"/>
      <c r="K50" s="7"/>
    </row>
    <row r="51" spans="1:11" x14ac:dyDescent="0.2">
      <c r="A51" s="3">
        <v>53</v>
      </c>
      <c r="B51" s="4" t="s">
        <v>10</v>
      </c>
      <c r="C51" s="5" t="s">
        <v>296</v>
      </c>
      <c r="D51" s="5" t="s">
        <v>26</v>
      </c>
      <c r="E51" s="6" t="s">
        <v>13</v>
      </c>
      <c r="F51" s="5" t="s">
        <v>14</v>
      </c>
      <c r="G51" s="8"/>
      <c r="H51" s="7"/>
      <c r="I51" s="7"/>
      <c r="J51" s="7"/>
      <c r="K51" s="7"/>
    </row>
    <row r="52" spans="1:11" x14ac:dyDescent="0.2">
      <c r="A52" s="3">
        <v>55</v>
      </c>
      <c r="B52" s="4" t="s">
        <v>10</v>
      </c>
      <c r="C52" s="5" t="s">
        <v>297</v>
      </c>
      <c r="D52" s="5" t="s">
        <v>118</v>
      </c>
      <c r="E52" s="6" t="s">
        <v>13</v>
      </c>
      <c r="F52" s="5" t="s">
        <v>14</v>
      </c>
      <c r="G52" s="7">
        <f>SUM(G29:G51)</f>
        <v>160047.46000000002</v>
      </c>
      <c r="H52" s="7"/>
      <c r="I52" s="7"/>
      <c r="J52" s="7"/>
      <c r="K52" s="7"/>
    </row>
    <row r="53" spans="1:11" x14ac:dyDescent="0.2">
      <c r="A53" s="3">
        <v>56</v>
      </c>
      <c r="B53" s="4"/>
      <c r="C53" s="5" t="s">
        <v>14</v>
      </c>
      <c r="D53" s="5" t="s">
        <v>14</v>
      </c>
      <c r="E53" s="6" t="s">
        <v>13</v>
      </c>
      <c r="F53" s="5" t="s">
        <v>14</v>
      </c>
      <c r="G53" s="7"/>
      <c r="H53" s="7"/>
      <c r="I53" s="7"/>
      <c r="J53" s="7"/>
      <c r="K53" s="7"/>
    </row>
    <row r="54" spans="1:11" x14ac:dyDescent="0.2">
      <c r="A54" s="3">
        <v>57</v>
      </c>
      <c r="B54" s="4" t="s">
        <v>10</v>
      </c>
      <c r="C54" s="5" t="s">
        <v>298</v>
      </c>
      <c r="D54" s="5" t="s">
        <v>299</v>
      </c>
      <c r="E54" s="6" t="s">
        <v>13</v>
      </c>
      <c r="F54" s="5" t="s">
        <v>14</v>
      </c>
      <c r="G54" s="8">
        <v>0</v>
      </c>
      <c r="H54" s="7"/>
      <c r="I54" s="7"/>
      <c r="J54" s="7"/>
      <c r="K54" s="7"/>
    </row>
    <row r="55" spans="1:11" x14ac:dyDescent="0.2">
      <c r="A55" s="3">
        <v>59</v>
      </c>
      <c r="B55" s="4" t="s">
        <v>10</v>
      </c>
      <c r="C55" s="5" t="s">
        <v>300</v>
      </c>
      <c r="D55" s="5" t="s">
        <v>109</v>
      </c>
      <c r="E55" s="6" t="s">
        <v>13</v>
      </c>
      <c r="F55" s="5" t="s">
        <v>14</v>
      </c>
      <c r="G55" s="8">
        <v>0</v>
      </c>
      <c r="H55" s="7"/>
      <c r="I55" s="7"/>
      <c r="J55" s="7"/>
      <c r="K55" s="7"/>
    </row>
    <row r="56" spans="1:11" ht="16" thickBot="1" x14ac:dyDescent="0.25">
      <c r="A56" s="3">
        <v>61</v>
      </c>
      <c r="B56" s="4" t="s">
        <v>10</v>
      </c>
      <c r="C56" s="5" t="s">
        <v>301</v>
      </c>
      <c r="D56" s="5" t="s">
        <v>302</v>
      </c>
      <c r="E56" s="6" t="s">
        <v>13</v>
      </c>
      <c r="F56" s="5" t="s">
        <v>14</v>
      </c>
      <c r="G56" s="9">
        <f>G10-G52</f>
        <v>-160047.46000000002</v>
      </c>
      <c r="H56" s="7"/>
      <c r="I56" s="7"/>
      <c r="J56" s="7"/>
      <c r="K56" s="7"/>
    </row>
    <row r="57" spans="1:11" ht="16" thickTop="1" x14ac:dyDescent="0.2">
      <c r="A57" s="3">
        <v>63</v>
      </c>
      <c r="B57" s="4"/>
      <c r="C57" s="5" t="s">
        <v>14</v>
      </c>
      <c r="D57" s="5" t="s">
        <v>14</v>
      </c>
      <c r="E57" s="6" t="s">
        <v>13</v>
      </c>
      <c r="F57" s="5" t="s">
        <v>14</v>
      </c>
      <c r="G57" s="7"/>
      <c r="H57" s="7"/>
      <c r="I57" s="7"/>
      <c r="J57" s="7"/>
      <c r="K57" s="7"/>
    </row>
    <row r="58" spans="1:11" x14ac:dyDescent="0.2">
      <c r="A58" s="3"/>
      <c r="B58" s="4"/>
      <c r="C58" s="5"/>
      <c r="D58" s="5"/>
      <c r="E58" s="6"/>
      <c r="F58" s="5"/>
      <c r="G58" s="7"/>
      <c r="H58" s="7"/>
      <c r="I58" s="7"/>
      <c r="J58" s="7"/>
      <c r="K58" s="7"/>
    </row>
    <row r="59" spans="1:11" x14ac:dyDescent="0.2">
      <c r="A59" s="3"/>
      <c r="B59" s="4"/>
      <c r="C59" s="5"/>
      <c r="D59" s="5"/>
      <c r="E59" s="6"/>
      <c r="F59" s="5"/>
      <c r="G59" s="7"/>
      <c r="H59" s="7"/>
      <c r="I59" s="7"/>
      <c r="J59" s="7"/>
      <c r="K59" s="7"/>
    </row>
    <row r="60" spans="1:11" x14ac:dyDescent="0.2">
      <c r="A60" s="3"/>
      <c r="B60" s="4"/>
      <c r="C60" s="5"/>
      <c r="D60" s="5"/>
      <c r="E60" s="6"/>
      <c r="F60" s="5"/>
      <c r="G60" s="7"/>
      <c r="H60" s="7"/>
      <c r="I60" s="7"/>
      <c r="J60" s="7"/>
      <c r="K60" s="7"/>
    </row>
    <row r="61" spans="1:11" x14ac:dyDescent="0.2">
      <c r="A61" s="3"/>
      <c r="B61" s="4"/>
      <c r="C61" s="5"/>
      <c r="D61" s="5"/>
      <c r="E61" s="6"/>
      <c r="F61" s="5"/>
      <c r="G61" s="7"/>
      <c r="H61" s="7"/>
      <c r="I61" s="7"/>
      <c r="J61" s="7"/>
      <c r="K61" s="7"/>
    </row>
    <row r="62" spans="1:11" x14ac:dyDescent="0.2">
      <c r="A62" s="3"/>
      <c r="B62" s="4"/>
      <c r="C62" s="5"/>
      <c r="D62" s="5"/>
      <c r="E62" s="6"/>
      <c r="F62" s="5"/>
      <c r="G62" s="7"/>
      <c r="H62" s="7"/>
      <c r="I62" s="7"/>
      <c r="J62" s="7"/>
      <c r="K62" s="7"/>
    </row>
    <row r="63" spans="1:11" x14ac:dyDescent="0.2">
      <c r="A63" s="3"/>
      <c r="B63" s="4"/>
      <c r="C63" s="5"/>
      <c r="D63" s="5"/>
      <c r="E63" s="6"/>
      <c r="F63" s="5"/>
      <c r="G63" s="7"/>
      <c r="H63" s="7"/>
      <c r="I63" s="7"/>
      <c r="J63" s="7"/>
      <c r="K63" s="7"/>
    </row>
    <row r="64" spans="1:11" x14ac:dyDescent="0.2">
      <c r="A64" s="3"/>
      <c r="B64" s="4"/>
      <c r="C64" s="5"/>
      <c r="D64" s="5"/>
      <c r="E64" s="6"/>
      <c r="F64" s="5"/>
      <c r="G64" s="7"/>
      <c r="H64" s="7"/>
      <c r="I64" s="7"/>
      <c r="J64" s="7"/>
      <c r="K64" s="7"/>
    </row>
    <row r="65" spans="1:11" x14ac:dyDescent="0.2">
      <c r="A65" s="3"/>
      <c r="B65" s="4"/>
      <c r="C65" s="5"/>
      <c r="D65" s="5"/>
      <c r="E65" s="6"/>
      <c r="F65" s="5"/>
      <c r="G65" s="7"/>
      <c r="H65" s="7"/>
      <c r="I65" s="7"/>
      <c r="J65" s="7"/>
      <c r="K65" s="7"/>
    </row>
    <row r="66" spans="1:11" x14ac:dyDescent="0.2">
      <c r="A66" s="3"/>
      <c r="B66" s="4"/>
      <c r="C66" s="5"/>
      <c r="D66" s="5"/>
      <c r="E66" s="6"/>
      <c r="F66" s="5"/>
      <c r="G66" s="7"/>
      <c r="H66" s="7"/>
      <c r="I66" s="7"/>
      <c r="J66" s="7"/>
      <c r="K66" s="7"/>
    </row>
    <row r="67" spans="1:11" x14ac:dyDescent="0.2">
      <c r="A67" s="3"/>
      <c r="B67" s="4"/>
      <c r="C67" s="5"/>
      <c r="D67" s="5"/>
      <c r="E67" s="6"/>
      <c r="F67" s="5"/>
      <c r="G67" s="7"/>
      <c r="H67" s="7"/>
      <c r="I67" s="7"/>
      <c r="J67" s="7"/>
      <c r="K67" s="7"/>
    </row>
    <row r="68" spans="1:11" x14ac:dyDescent="0.2">
      <c r="A68" s="3"/>
      <c r="B68" s="4"/>
      <c r="C68" s="5"/>
      <c r="D68" s="5"/>
      <c r="E68" s="6"/>
      <c r="F68" s="5"/>
      <c r="G68" s="7"/>
      <c r="H68" s="7"/>
      <c r="I68" s="7"/>
      <c r="J68" s="7"/>
      <c r="K68" s="7"/>
    </row>
    <row r="69" spans="1:11" x14ac:dyDescent="0.2">
      <c r="A69" s="3"/>
      <c r="B69" s="4"/>
      <c r="C69" s="5"/>
      <c r="D69" s="5"/>
      <c r="E69" s="6"/>
      <c r="F69" s="5"/>
      <c r="G69" s="7"/>
      <c r="H69" s="7"/>
      <c r="I69" s="7"/>
      <c r="J69" s="7"/>
      <c r="K69" s="7"/>
    </row>
    <row r="70" spans="1:11" x14ac:dyDescent="0.2">
      <c r="A70" s="3"/>
      <c r="B70" s="4"/>
      <c r="C70" s="5"/>
      <c r="D70" s="5"/>
      <c r="E70" s="6"/>
      <c r="F70" s="5"/>
      <c r="G70" s="7"/>
      <c r="H70" s="7"/>
      <c r="I70" s="7"/>
      <c r="J70" s="7"/>
      <c r="K70" s="7"/>
    </row>
    <row r="71" spans="1:11" x14ac:dyDescent="0.2">
      <c r="A71" s="3"/>
      <c r="B71" s="4"/>
      <c r="C71" s="5"/>
      <c r="D71" s="5"/>
      <c r="E71" s="6"/>
      <c r="F71" s="5"/>
      <c r="G71" s="7"/>
      <c r="H71" s="7"/>
      <c r="I71" s="7"/>
      <c r="J71" s="7"/>
      <c r="K71" s="7"/>
    </row>
    <row r="72" spans="1:11" x14ac:dyDescent="0.2">
      <c r="A72" s="3"/>
      <c r="B72" s="4"/>
      <c r="C72" s="5"/>
      <c r="D72" s="5"/>
      <c r="E72" s="6"/>
      <c r="F72" s="5"/>
      <c r="G72" s="7"/>
      <c r="H72" s="7"/>
      <c r="I72" s="7"/>
      <c r="J72" s="7"/>
      <c r="K72" s="7"/>
    </row>
    <row r="73" spans="1:11" x14ac:dyDescent="0.2">
      <c r="A73" s="3"/>
      <c r="B73" s="4"/>
      <c r="C73" s="5"/>
      <c r="D73" s="5"/>
      <c r="E73" s="6"/>
      <c r="F73" s="5"/>
      <c r="G73" s="7"/>
      <c r="H73" s="7"/>
      <c r="I73" s="7"/>
      <c r="J73" s="7"/>
      <c r="K73" s="7"/>
    </row>
    <row r="74" spans="1:11" x14ac:dyDescent="0.2">
      <c r="A74" s="3"/>
      <c r="B74" s="4"/>
      <c r="C74" s="5"/>
      <c r="D74" s="5"/>
      <c r="E74" s="6"/>
      <c r="F74" s="5"/>
      <c r="G74" s="7"/>
      <c r="H74" s="7"/>
      <c r="I74" s="7"/>
      <c r="J74" s="7"/>
      <c r="K74" s="7"/>
    </row>
    <row r="75" spans="1:11" x14ac:dyDescent="0.2">
      <c r="A75" s="3"/>
      <c r="B75" s="4"/>
      <c r="C75" s="5"/>
      <c r="D75" s="5"/>
      <c r="E75" s="6"/>
      <c r="F75" s="5"/>
      <c r="G75" s="7"/>
      <c r="H75" s="7"/>
      <c r="I75" s="7"/>
      <c r="J75" s="7"/>
      <c r="K75" s="7"/>
    </row>
    <row r="76" spans="1:11" x14ac:dyDescent="0.2">
      <c r="A76" s="3"/>
      <c r="B76" s="4"/>
      <c r="C76" s="5"/>
      <c r="D76" s="5"/>
      <c r="E76" s="6"/>
      <c r="F76" s="5"/>
      <c r="G76" s="7"/>
      <c r="H76" s="7"/>
      <c r="I76" s="7"/>
      <c r="J76" s="7"/>
      <c r="K76" s="7"/>
    </row>
    <row r="77" spans="1:11" x14ac:dyDescent="0.2">
      <c r="A77" s="3"/>
      <c r="B77" s="4"/>
      <c r="C77" s="5"/>
      <c r="D77" s="5"/>
      <c r="E77" s="6"/>
      <c r="F77" s="5"/>
      <c r="G77" s="7"/>
      <c r="H77" s="7"/>
      <c r="I77" s="7"/>
      <c r="J77" s="7"/>
      <c r="K77" s="7"/>
    </row>
    <row r="78" spans="1:11" x14ac:dyDescent="0.2">
      <c r="A78" s="3"/>
      <c r="B78" s="4"/>
      <c r="C78" s="5"/>
      <c r="D78" s="5"/>
      <c r="E78" s="6"/>
      <c r="F78" s="5"/>
      <c r="G78" s="7"/>
      <c r="H78" s="7"/>
      <c r="I78" s="7"/>
      <c r="J78" s="7"/>
      <c r="K78" s="7"/>
    </row>
    <row r="79" spans="1:11" x14ac:dyDescent="0.2">
      <c r="A79" s="3"/>
      <c r="B79" s="4"/>
      <c r="C79" s="5"/>
      <c r="D79" s="5"/>
      <c r="E79" s="6"/>
      <c r="F79" s="5"/>
      <c r="G79" s="7"/>
      <c r="H79" s="7"/>
      <c r="I79" s="7"/>
      <c r="J79" s="7"/>
      <c r="K79" s="7"/>
    </row>
    <row r="80" spans="1:11" x14ac:dyDescent="0.2">
      <c r="A80" s="3"/>
      <c r="B80" s="4"/>
      <c r="C80" s="5"/>
      <c r="D80" s="5"/>
      <c r="E80" s="6"/>
      <c r="F80" s="5"/>
      <c r="G80" s="7"/>
      <c r="H80" s="7"/>
      <c r="I80" s="7"/>
      <c r="J80" s="7"/>
      <c r="K80" s="7"/>
    </row>
    <row r="81" spans="1:11" x14ac:dyDescent="0.2">
      <c r="A81" s="3"/>
      <c r="B81" s="4"/>
      <c r="C81" s="5"/>
      <c r="D81" s="5"/>
      <c r="E81" s="6"/>
      <c r="F81" s="5"/>
      <c r="G81" s="7"/>
      <c r="H81" s="7"/>
      <c r="I81" s="7"/>
      <c r="J81" s="7"/>
      <c r="K81" s="7"/>
    </row>
    <row r="82" spans="1:11" x14ac:dyDescent="0.2">
      <c r="A82" s="3"/>
      <c r="B82" s="4"/>
      <c r="C82" s="5"/>
      <c r="D82" s="5"/>
      <c r="E82" s="6"/>
      <c r="F82" s="5"/>
      <c r="G82" s="7"/>
      <c r="H82" s="7"/>
      <c r="I82" s="7"/>
      <c r="J82" s="7"/>
      <c r="K82" s="7"/>
    </row>
    <row r="83" spans="1:11" x14ac:dyDescent="0.2">
      <c r="A83" s="3"/>
      <c r="B83" s="4"/>
      <c r="C83" s="5"/>
      <c r="D83" s="5"/>
      <c r="E83" s="6"/>
      <c r="F83" s="5"/>
      <c r="G83" s="7"/>
      <c r="H83" s="7"/>
      <c r="I83" s="7"/>
      <c r="J83" s="7"/>
      <c r="K83" s="7"/>
    </row>
    <row r="84" spans="1:11" x14ac:dyDescent="0.2">
      <c r="A84" s="3"/>
      <c r="B84" s="4"/>
      <c r="C84" s="5"/>
      <c r="D84" s="5"/>
      <c r="E84" s="6"/>
      <c r="F84" s="5"/>
      <c r="G84" s="7"/>
      <c r="H84" s="7"/>
      <c r="I84" s="7"/>
      <c r="J84" s="7"/>
      <c r="K84" s="7"/>
    </row>
    <row r="85" spans="1:11" x14ac:dyDescent="0.2">
      <c r="A85" s="3"/>
      <c r="B85" s="4"/>
      <c r="C85" s="5"/>
      <c r="D85" s="5"/>
      <c r="E85" s="6"/>
      <c r="F85" s="5"/>
      <c r="G85" s="7"/>
      <c r="H85" s="7"/>
      <c r="I85" s="7"/>
      <c r="J85" s="7"/>
      <c r="K85" s="7"/>
    </row>
    <row r="86" spans="1:11" x14ac:dyDescent="0.2">
      <c r="A86" s="3"/>
      <c r="B86" s="4"/>
      <c r="C86" s="5"/>
      <c r="D86" s="5"/>
      <c r="E86" s="6"/>
      <c r="F86" s="5"/>
      <c r="G86" s="7"/>
      <c r="H86" s="7"/>
      <c r="I86" s="7"/>
      <c r="J86" s="7"/>
      <c r="K86" s="7"/>
    </row>
    <row r="87" spans="1:11" x14ac:dyDescent="0.2">
      <c r="A87" s="3"/>
      <c r="B87" s="4"/>
      <c r="C87" s="5"/>
      <c r="D87" s="5"/>
      <c r="E87" s="6"/>
      <c r="F87" s="5"/>
      <c r="G87" s="7"/>
      <c r="H87" s="7"/>
      <c r="I87" s="7"/>
      <c r="J87" s="7"/>
      <c r="K87" s="7"/>
    </row>
    <row r="88" spans="1:11" x14ac:dyDescent="0.2">
      <c r="A88" s="3"/>
      <c r="B88" s="4"/>
      <c r="C88" s="5"/>
      <c r="D88" s="5"/>
      <c r="E88" s="6"/>
      <c r="F88" s="5"/>
      <c r="G88" s="7"/>
      <c r="H88" s="7"/>
      <c r="I88" s="7"/>
      <c r="J88" s="7"/>
      <c r="K88" s="7"/>
    </row>
    <row r="89" spans="1:11" x14ac:dyDescent="0.2">
      <c r="A89" s="3"/>
      <c r="B89" s="4"/>
      <c r="C89" s="5"/>
      <c r="D89" s="5"/>
      <c r="E89" s="6"/>
      <c r="F89" s="5"/>
      <c r="G89" s="7"/>
      <c r="H89" s="7"/>
      <c r="I89" s="7"/>
      <c r="J89" s="7"/>
      <c r="K89" s="7"/>
    </row>
    <row r="90" spans="1:11" x14ac:dyDescent="0.2">
      <c r="A90" s="3"/>
      <c r="B90" s="4"/>
      <c r="C90" s="5"/>
      <c r="D90" s="5"/>
      <c r="E90" s="6"/>
      <c r="F90" s="5"/>
      <c r="G90" s="7"/>
      <c r="H90" s="7"/>
      <c r="I90" s="7"/>
      <c r="J90" s="7"/>
      <c r="K90" s="7"/>
    </row>
    <row r="91" spans="1:11" x14ac:dyDescent="0.2">
      <c r="A91" s="3"/>
      <c r="B91" s="4"/>
      <c r="C91" s="5"/>
      <c r="D91" s="5"/>
      <c r="E91" s="6"/>
      <c r="F91" s="5"/>
      <c r="G91" s="7"/>
      <c r="H91" s="7"/>
      <c r="I91" s="7"/>
      <c r="J91" s="7"/>
      <c r="K91" s="7"/>
    </row>
    <row r="92" spans="1:11" x14ac:dyDescent="0.2">
      <c r="A92" s="3"/>
      <c r="B92" s="4"/>
      <c r="C92" s="5"/>
      <c r="D92" s="5"/>
      <c r="E92" s="6"/>
      <c r="F92" s="5"/>
      <c r="G92" s="7"/>
      <c r="H92" s="7"/>
      <c r="I92" s="7"/>
      <c r="J92" s="7"/>
      <c r="K92" s="7"/>
    </row>
    <row r="93" spans="1:11" x14ac:dyDescent="0.2">
      <c r="A93" s="3"/>
      <c r="B93" s="4"/>
      <c r="C93" s="5"/>
      <c r="D93" s="5"/>
      <c r="E93" s="6"/>
      <c r="F93" s="5"/>
      <c r="G93" s="7"/>
      <c r="H93" s="7"/>
      <c r="I93" s="7"/>
      <c r="J93" s="7"/>
      <c r="K93" s="7"/>
    </row>
    <row r="94" spans="1:11" x14ac:dyDescent="0.2">
      <c r="A94" s="3"/>
      <c r="B94" s="4"/>
      <c r="C94" s="5"/>
      <c r="D94" s="5"/>
      <c r="E94" s="6"/>
      <c r="F94" s="5"/>
      <c r="G94" s="7"/>
      <c r="H94" s="7"/>
      <c r="I94" s="7"/>
      <c r="J94" s="7"/>
      <c r="K94" s="7"/>
    </row>
    <row r="95" spans="1:11" x14ac:dyDescent="0.2">
      <c r="A95" s="3"/>
      <c r="B95" s="4"/>
      <c r="C95" s="5"/>
      <c r="D95" s="5"/>
      <c r="E95" s="6"/>
      <c r="F95" s="5"/>
      <c r="G95" s="7"/>
      <c r="H95" s="7"/>
      <c r="I95" s="7"/>
      <c r="J95" s="7"/>
      <c r="K95" s="7"/>
    </row>
    <row r="96" spans="1:11" x14ac:dyDescent="0.2">
      <c r="A96" s="3"/>
      <c r="B96" s="4"/>
      <c r="C96" s="5"/>
      <c r="D96" s="5"/>
      <c r="E96" s="6"/>
      <c r="F96" s="5"/>
      <c r="G96" s="7"/>
      <c r="H96" s="7"/>
      <c r="I96" s="7"/>
      <c r="J96" s="7"/>
      <c r="K96" s="7"/>
    </row>
    <row r="97" spans="1:11" x14ac:dyDescent="0.2">
      <c r="A97" s="3"/>
      <c r="B97" s="4"/>
      <c r="C97" s="5"/>
      <c r="D97" s="5"/>
      <c r="E97" s="6"/>
      <c r="F97" s="5"/>
      <c r="G97" s="7"/>
      <c r="H97" s="7"/>
      <c r="I97" s="7"/>
      <c r="J97" s="7"/>
      <c r="K97" s="7"/>
    </row>
    <row r="98" spans="1:11" x14ac:dyDescent="0.2">
      <c r="A98" s="3"/>
      <c r="B98" s="4"/>
      <c r="C98" s="5"/>
      <c r="D98" s="5"/>
      <c r="E98" s="6"/>
      <c r="F98" s="5"/>
      <c r="G98" s="7"/>
      <c r="H98" s="7"/>
      <c r="I98" s="7"/>
      <c r="J98" s="7"/>
      <c r="K98" s="7"/>
    </row>
    <row r="99" spans="1:11" x14ac:dyDescent="0.2">
      <c r="A99" s="3"/>
      <c r="B99" s="4"/>
      <c r="C99" s="5"/>
      <c r="D99" s="5"/>
      <c r="E99" s="6"/>
      <c r="F99" s="5"/>
      <c r="G99" s="7"/>
      <c r="H99" s="7"/>
      <c r="I99" s="7"/>
      <c r="J99" s="7"/>
      <c r="K99" s="7"/>
    </row>
    <row r="100" spans="1:11" x14ac:dyDescent="0.2">
      <c r="A100" s="3"/>
      <c r="B100" s="4"/>
      <c r="C100" s="5"/>
      <c r="D100" s="5"/>
      <c r="E100" s="6"/>
      <c r="F100" s="5"/>
      <c r="G100" s="7"/>
      <c r="H100" s="7"/>
      <c r="I100" s="7"/>
      <c r="J100" s="7"/>
      <c r="K100" s="7"/>
    </row>
    <row r="101" spans="1:11" x14ac:dyDescent="0.2">
      <c r="A101" s="3"/>
      <c r="B101" s="4"/>
      <c r="C101" s="5"/>
      <c r="D101" s="5"/>
      <c r="E101" s="6"/>
      <c r="F101" s="5"/>
      <c r="G101" s="7"/>
      <c r="H101" s="7"/>
      <c r="I101" s="7"/>
      <c r="J101" s="7"/>
      <c r="K101" s="7"/>
    </row>
    <row r="102" spans="1:11" x14ac:dyDescent="0.2">
      <c r="A102" s="3"/>
      <c r="B102" s="4"/>
      <c r="C102" s="5"/>
      <c r="D102" s="5"/>
      <c r="E102" s="6"/>
      <c r="F102" s="5"/>
      <c r="G102" s="7"/>
      <c r="H102" s="7"/>
      <c r="I102" s="7"/>
      <c r="J102" s="7"/>
      <c r="K102" s="7"/>
    </row>
    <row r="103" spans="1:11" x14ac:dyDescent="0.2">
      <c r="A103" s="3"/>
      <c r="B103" s="4"/>
      <c r="C103" s="5"/>
      <c r="D103" s="5"/>
      <c r="E103" s="6"/>
      <c r="F103" s="5"/>
      <c r="G103" s="7"/>
      <c r="H103" s="7"/>
      <c r="I103" s="7"/>
      <c r="J103" s="7"/>
      <c r="K103" s="7"/>
    </row>
    <row r="104" spans="1:11" x14ac:dyDescent="0.2">
      <c r="A104" s="3"/>
      <c r="B104" s="4"/>
      <c r="C104" s="5"/>
      <c r="D104" s="5"/>
      <c r="E104" s="6"/>
      <c r="F104" s="5"/>
      <c r="G104" s="7"/>
      <c r="H104" s="7"/>
      <c r="I104" s="7"/>
      <c r="J104" s="7"/>
      <c r="K104" s="7"/>
    </row>
    <row r="105" spans="1:11" x14ac:dyDescent="0.2">
      <c r="A105" s="3"/>
      <c r="B105" s="4"/>
      <c r="C105" s="5"/>
      <c r="D105" s="5"/>
      <c r="E105" s="6"/>
      <c r="F105" s="5"/>
      <c r="G105" s="7"/>
      <c r="H105" s="7"/>
      <c r="I105" s="7"/>
      <c r="J105" s="7"/>
      <c r="K105" s="7"/>
    </row>
    <row r="106" spans="1:11" x14ac:dyDescent="0.2">
      <c r="A106" s="3"/>
      <c r="B106" s="4"/>
      <c r="C106" s="5"/>
      <c r="D106" s="5"/>
      <c r="E106" s="6"/>
      <c r="F106" s="5"/>
      <c r="G106" s="7"/>
      <c r="H106" s="7"/>
      <c r="I106" s="7"/>
      <c r="J106" s="7"/>
      <c r="K106" s="7"/>
    </row>
    <row r="107" spans="1:11" x14ac:dyDescent="0.2">
      <c r="A107" s="3"/>
      <c r="B107" s="4"/>
      <c r="C107" s="5"/>
      <c r="D107" s="5"/>
      <c r="E107" s="6"/>
      <c r="F107" s="5"/>
      <c r="G107" s="7"/>
      <c r="H107" s="7"/>
      <c r="I107" s="7"/>
      <c r="J107" s="7"/>
      <c r="K107" s="7"/>
    </row>
    <row r="108" spans="1:11" x14ac:dyDescent="0.2">
      <c r="A108" s="3"/>
      <c r="B108" s="4"/>
      <c r="C108" s="5"/>
      <c r="D108" s="5"/>
      <c r="E108" s="6"/>
      <c r="F108" s="5"/>
      <c r="G108" s="7"/>
      <c r="H108" s="7"/>
      <c r="I108" s="7"/>
      <c r="J108" s="7"/>
      <c r="K108" s="7"/>
    </row>
    <row r="109" spans="1:11" x14ac:dyDescent="0.2">
      <c r="A109" s="3"/>
      <c r="B109" s="4"/>
      <c r="C109" s="5"/>
      <c r="D109" s="5"/>
      <c r="E109" s="6"/>
      <c r="F109" s="5"/>
      <c r="G109" s="7"/>
      <c r="H109" s="7"/>
      <c r="I109" s="7"/>
      <c r="J109" s="7"/>
      <c r="K109" s="7"/>
    </row>
    <row r="110" spans="1:11" x14ac:dyDescent="0.2">
      <c r="A110" s="3"/>
      <c r="B110" s="4"/>
      <c r="C110" s="5"/>
      <c r="D110" s="5"/>
      <c r="E110" s="6"/>
      <c r="F110" s="5"/>
      <c r="G110" s="7"/>
      <c r="H110" s="7"/>
      <c r="I110" s="7"/>
      <c r="J110" s="7"/>
      <c r="K110" s="7"/>
    </row>
    <row r="111" spans="1:11" x14ac:dyDescent="0.2">
      <c r="A111" s="3"/>
      <c r="B111" s="4"/>
      <c r="C111" s="5"/>
      <c r="D111" s="5"/>
      <c r="E111" s="6"/>
      <c r="F111" s="5"/>
      <c r="G111" s="7"/>
      <c r="H111" s="7"/>
      <c r="I111" s="7"/>
      <c r="J111" s="7"/>
      <c r="K111" s="7"/>
    </row>
    <row r="112" spans="1:11" x14ac:dyDescent="0.2">
      <c r="A112" s="3"/>
      <c r="B112" s="4"/>
      <c r="C112" s="5"/>
      <c r="D112" s="5"/>
      <c r="E112" s="6"/>
      <c r="F112" s="5"/>
      <c r="G112" s="7"/>
      <c r="H112" s="7"/>
      <c r="I112" s="7"/>
      <c r="J112" s="7"/>
      <c r="K112" s="7"/>
    </row>
    <row r="113" spans="1:11" x14ac:dyDescent="0.2">
      <c r="A113" s="3"/>
      <c r="B113" s="4"/>
      <c r="C113" s="5"/>
      <c r="D113" s="5"/>
      <c r="E113" s="6"/>
      <c r="F113" s="5"/>
      <c r="G113" s="7"/>
      <c r="H113" s="7"/>
      <c r="I113" s="7"/>
      <c r="J113" s="7"/>
      <c r="K113" s="7"/>
    </row>
    <row r="114" spans="1:11" x14ac:dyDescent="0.2">
      <c r="A114" s="3"/>
      <c r="B114" s="4"/>
      <c r="C114" s="5"/>
      <c r="D114" s="5"/>
      <c r="E114" s="6"/>
      <c r="F114" s="5"/>
      <c r="G114" s="7"/>
      <c r="H114" s="7"/>
      <c r="I114" s="7"/>
      <c r="J114" s="7"/>
      <c r="K114" s="7"/>
    </row>
    <row r="115" spans="1:11" x14ac:dyDescent="0.2">
      <c r="A115" s="3"/>
      <c r="B115" s="4"/>
      <c r="C115" s="5"/>
      <c r="D115" s="5"/>
      <c r="E115" s="6"/>
      <c r="F115" s="5"/>
      <c r="G115" s="7"/>
      <c r="H115" s="7"/>
      <c r="I115" s="7"/>
      <c r="J115" s="7"/>
      <c r="K115" s="7"/>
    </row>
    <row r="116" spans="1:11" x14ac:dyDescent="0.2">
      <c r="A116" s="3"/>
      <c r="B116" s="4"/>
      <c r="C116" s="5"/>
      <c r="D116" s="5"/>
      <c r="E116" s="6"/>
      <c r="F116" s="5"/>
      <c r="G116" s="7"/>
      <c r="H116" s="7"/>
      <c r="I116" s="7"/>
      <c r="J116" s="7"/>
      <c r="K116" s="7"/>
    </row>
    <row r="117" spans="1:11" x14ac:dyDescent="0.2">
      <c r="A117" s="3"/>
      <c r="B117" s="4"/>
      <c r="C117" s="5"/>
      <c r="D117" s="5"/>
      <c r="E117" s="6"/>
      <c r="F117" s="5"/>
      <c r="G117" s="7"/>
      <c r="H117" s="7"/>
      <c r="I117" s="7"/>
      <c r="J117" s="7"/>
      <c r="K117" s="7"/>
    </row>
    <row r="118" spans="1:11" x14ac:dyDescent="0.2">
      <c r="A118" s="3"/>
      <c r="B118" s="4"/>
      <c r="C118" s="5"/>
      <c r="D118" s="5"/>
      <c r="E118" s="6"/>
      <c r="F118" s="5"/>
      <c r="G118" s="7"/>
      <c r="H118" s="7"/>
      <c r="I118" s="7"/>
      <c r="J118" s="7"/>
      <c r="K118" s="7"/>
    </row>
    <row r="119" spans="1:11" x14ac:dyDescent="0.2">
      <c r="A119" s="3"/>
      <c r="B119" s="4"/>
      <c r="C119" s="5"/>
      <c r="D119" s="5"/>
      <c r="E119" s="6"/>
      <c r="F119" s="5"/>
      <c r="G119" s="7"/>
      <c r="H119" s="7"/>
      <c r="I119" s="7"/>
      <c r="J119" s="7"/>
      <c r="K119" s="7"/>
    </row>
    <row r="120" spans="1:11" x14ac:dyDescent="0.2">
      <c r="A120" s="3"/>
      <c r="B120" s="4"/>
      <c r="C120" s="5"/>
      <c r="D120" s="5"/>
      <c r="E120" s="6"/>
      <c r="F120" s="5"/>
      <c r="G120" s="7"/>
      <c r="H120" s="7"/>
      <c r="I120" s="7"/>
      <c r="J120" s="7"/>
      <c r="K120" s="7"/>
    </row>
    <row r="121" spans="1:11" x14ac:dyDescent="0.2">
      <c r="A121" s="3"/>
      <c r="B121" s="4"/>
      <c r="C121" s="5"/>
      <c r="D121" s="5"/>
      <c r="E121" s="6"/>
      <c r="F121" s="5"/>
      <c r="G121" s="7"/>
      <c r="H121" s="7"/>
      <c r="I121" s="7"/>
      <c r="J121" s="7"/>
      <c r="K121" s="7"/>
    </row>
    <row r="122" spans="1:11" x14ac:dyDescent="0.2">
      <c r="A122" s="3"/>
      <c r="B122" s="4"/>
      <c r="C122" s="5"/>
      <c r="D122" s="5"/>
      <c r="E122" s="6"/>
      <c r="F122" s="5"/>
      <c r="G122" s="7"/>
      <c r="H122" s="7"/>
      <c r="I122" s="7"/>
      <c r="J122" s="7"/>
      <c r="K122" s="7"/>
    </row>
  </sheetData>
  <mergeCells count="3">
    <mergeCell ref="A1:K1"/>
    <mergeCell ref="A3:K3"/>
    <mergeCell ref="A5:K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C0F81-D837-49E3-9A02-79C0AE5B5377}">
  <dimension ref="A1:O75"/>
  <sheetViews>
    <sheetView topLeftCell="A7" workbookViewId="0">
      <selection activeCell="P17" sqref="P17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2.6640625" bestFit="1" customWidth="1"/>
    <col min="4" max="4" width="32.5" bestFit="1" customWidth="1"/>
    <col min="5" max="6" width="2.83203125" bestFit="1" customWidth="1"/>
    <col min="7" max="7" width="19.1640625" bestFit="1" customWidth="1"/>
    <col min="8" max="11" width="1" bestFit="1" customWidth="1"/>
    <col min="12" max="12" width="20.1640625" hidden="1" customWidth="1"/>
    <col min="13" max="15" width="0" hidden="1" customWidth="1"/>
  </cols>
  <sheetData>
    <row r="1" spans="1:13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3" ht="18" x14ac:dyDescent="0.2">
      <c r="A3" s="35" t="s">
        <v>177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3" ht="16" x14ac:dyDescent="0.2">
      <c r="A5" s="36" t="s">
        <v>178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3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1362</v>
      </c>
      <c r="H7" s="1" t="s">
        <v>9</v>
      </c>
      <c r="I7" s="1" t="s">
        <v>9</v>
      </c>
      <c r="J7" s="1" t="s">
        <v>9</v>
      </c>
      <c r="K7" s="1" t="s">
        <v>9</v>
      </c>
    </row>
    <row r="8" spans="1:13" x14ac:dyDescent="0.2">
      <c r="A8" s="3">
        <v>1</v>
      </c>
      <c r="B8" s="4" t="s">
        <v>10</v>
      </c>
      <c r="C8" s="5" t="s">
        <v>179</v>
      </c>
      <c r="D8" s="5" t="s">
        <v>180</v>
      </c>
      <c r="E8" s="6" t="s">
        <v>13</v>
      </c>
      <c r="F8" s="5" t="s">
        <v>14</v>
      </c>
      <c r="G8" s="7">
        <v>248988</v>
      </c>
      <c r="H8" s="7"/>
      <c r="I8" s="7"/>
      <c r="J8" s="7"/>
      <c r="K8" s="7"/>
      <c r="L8">
        <f>G8*(1-0.047)</f>
        <v>237285.56399999998</v>
      </c>
      <c r="M8" t="s">
        <v>1317</v>
      </c>
    </row>
    <row r="9" spans="1:13" x14ac:dyDescent="0.2">
      <c r="A9" s="3">
        <v>2</v>
      </c>
      <c r="B9" s="4" t="s">
        <v>10</v>
      </c>
      <c r="C9" s="5" t="s">
        <v>181</v>
      </c>
      <c r="D9" s="5" t="s">
        <v>182</v>
      </c>
      <c r="E9" s="6" t="s">
        <v>13</v>
      </c>
      <c r="F9" s="5" t="s">
        <v>14</v>
      </c>
      <c r="G9" s="8">
        <v>0</v>
      </c>
      <c r="H9" s="7"/>
      <c r="I9" s="7"/>
      <c r="J9" s="7"/>
      <c r="K9" s="7"/>
    </row>
    <row r="10" spans="1:13" x14ac:dyDescent="0.2">
      <c r="A10" s="3">
        <v>4</v>
      </c>
      <c r="B10" s="4" t="s">
        <v>10</v>
      </c>
      <c r="C10" s="5" t="s">
        <v>183</v>
      </c>
      <c r="D10" s="5" t="s">
        <v>113</v>
      </c>
      <c r="E10" s="6" t="s">
        <v>13</v>
      </c>
      <c r="F10" s="5" t="s">
        <v>14</v>
      </c>
      <c r="G10" s="7">
        <f>SUM(G8:G9)</f>
        <v>248988</v>
      </c>
      <c r="H10" s="7"/>
      <c r="I10" s="7"/>
      <c r="J10" s="7"/>
      <c r="K10" s="7"/>
    </row>
    <row r="11" spans="1:13" x14ac:dyDescent="0.2">
      <c r="A11" s="3">
        <v>5</v>
      </c>
      <c r="B11" s="4"/>
      <c r="C11" s="5" t="s">
        <v>14</v>
      </c>
      <c r="D11" s="5" t="s">
        <v>14</v>
      </c>
      <c r="E11" s="6" t="s">
        <v>13</v>
      </c>
      <c r="F11" s="5" t="s">
        <v>14</v>
      </c>
      <c r="G11" s="7"/>
      <c r="H11" s="7"/>
      <c r="I11" s="7"/>
      <c r="J11" s="7"/>
      <c r="K11" s="7"/>
    </row>
    <row r="12" spans="1:13" x14ac:dyDescent="0.2">
      <c r="A12" s="3">
        <v>6</v>
      </c>
      <c r="B12" s="4" t="s">
        <v>10</v>
      </c>
      <c r="C12" s="5" t="s">
        <v>184</v>
      </c>
      <c r="D12" s="5" t="s">
        <v>185</v>
      </c>
      <c r="E12" s="6" t="s">
        <v>13</v>
      </c>
      <c r="F12" s="5" t="s">
        <v>14</v>
      </c>
      <c r="G12" s="7"/>
      <c r="H12" s="7"/>
      <c r="I12" s="7"/>
      <c r="J12" s="7"/>
      <c r="K12" s="7"/>
      <c r="L12" s="7">
        <v>0</v>
      </c>
    </row>
    <row r="13" spans="1:13" x14ac:dyDescent="0.2">
      <c r="A13" s="3">
        <v>7</v>
      </c>
      <c r="B13" s="4" t="s">
        <v>10</v>
      </c>
      <c r="C13" s="5" t="s">
        <v>186</v>
      </c>
      <c r="D13" s="5" t="s">
        <v>187</v>
      </c>
      <c r="E13" s="6" t="s">
        <v>13</v>
      </c>
      <c r="F13" s="5" t="s">
        <v>14</v>
      </c>
      <c r="G13" s="7"/>
      <c r="H13" s="7"/>
      <c r="I13" s="7"/>
      <c r="J13" s="7"/>
      <c r="K13" s="7"/>
      <c r="L13" s="7">
        <v>0</v>
      </c>
    </row>
    <row r="14" spans="1:13" x14ac:dyDescent="0.2">
      <c r="A14" s="3">
        <v>8</v>
      </c>
      <c r="B14" s="4" t="s">
        <v>10</v>
      </c>
      <c r="C14" s="5" t="s">
        <v>188</v>
      </c>
      <c r="D14" s="5" t="s">
        <v>189</v>
      </c>
      <c r="E14" s="6" t="s">
        <v>13</v>
      </c>
      <c r="F14" s="5" t="s">
        <v>14</v>
      </c>
      <c r="G14" s="7"/>
      <c r="H14" s="7"/>
      <c r="I14" s="7"/>
      <c r="J14" s="7"/>
      <c r="K14" s="7"/>
      <c r="L14" s="7">
        <v>0</v>
      </c>
    </row>
    <row r="15" spans="1:13" x14ac:dyDescent="0.2">
      <c r="A15" s="3">
        <v>9</v>
      </c>
      <c r="B15" s="4" t="s">
        <v>10</v>
      </c>
      <c r="C15" s="5" t="s">
        <v>190</v>
      </c>
      <c r="D15" s="5" t="s">
        <v>191</v>
      </c>
      <c r="E15" s="6" t="s">
        <v>13</v>
      </c>
      <c r="F15" s="5" t="s">
        <v>14</v>
      </c>
      <c r="G15" s="7"/>
      <c r="H15" s="7"/>
      <c r="I15" s="7"/>
      <c r="J15" s="7"/>
      <c r="K15" s="7"/>
      <c r="L15" s="7">
        <v>0</v>
      </c>
    </row>
    <row r="16" spans="1:13" x14ac:dyDescent="0.2">
      <c r="A16" s="3">
        <v>10</v>
      </c>
      <c r="B16" s="4" t="s">
        <v>10</v>
      </c>
      <c r="C16" s="5" t="s">
        <v>192</v>
      </c>
      <c r="D16" s="5" t="s">
        <v>193</v>
      </c>
      <c r="E16" s="6" t="s">
        <v>13</v>
      </c>
      <c r="F16" s="5" t="s">
        <v>14</v>
      </c>
      <c r="G16" s="7">
        <v>1188</v>
      </c>
      <c r="H16" s="7"/>
      <c r="I16" s="7"/>
      <c r="J16" s="7"/>
      <c r="K16" s="7"/>
      <c r="L16" s="7">
        <v>6631.82</v>
      </c>
    </row>
    <row r="17" spans="1:15" x14ac:dyDescent="0.2">
      <c r="A17" s="3">
        <v>11</v>
      </c>
      <c r="B17" s="4" t="s">
        <v>10</v>
      </c>
      <c r="C17" s="5" t="s">
        <v>194</v>
      </c>
      <c r="D17" s="5" t="s">
        <v>22</v>
      </c>
      <c r="E17" s="6" t="s">
        <v>13</v>
      </c>
      <c r="F17" s="5" t="s">
        <v>14</v>
      </c>
      <c r="G17" s="7"/>
      <c r="H17" s="7"/>
      <c r="I17" s="7"/>
      <c r="J17" s="7"/>
      <c r="K17" s="7"/>
      <c r="L17" s="7">
        <v>353.13</v>
      </c>
    </row>
    <row r="18" spans="1:15" x14ac:dyDescent="0.2">
      <c r="A18" s="3">
        <v>12</v>
      </c>
      <c r="B18" s="4" t="s">
        <v>10</v>
      </c>
      <c r="C18" s="5" t="s">
        <v>195</v>
      </c>
      <c r="D18" s="5" t="s">
        <v>196</v>
      </c>
      <c r="E18" s="6" t="s">
        <v>13</v>
      </c>
      <c r="F18" s="5" t="s">
        <v>14</v>
      </c>
      <c r="G18" s="7">
        <v>550</v>
      </c>
      <c r="H18" s="7"/>
      <c r="I18" s="7"/>
      <c r="J18" s="7"/>
      <c r="K18" s="7"/>
      <c r="L18" s="7">
        <v>194.63</v>
      </c>
    </row>
    <row r="19" spans="1:15" x14ac:dyDescent="0.2">
      <c r="A19" s="3">
        <v>13</v>
      </c>
      <c r="B19" s="4" t="s">
        <v>10</v>
      </c>
      <c r="C19" s="5" t="s">
        <v>197</v>
      </c>
      <c r="D19" s="5" t="s">
        <v>198</v>
      </c>
      <c r="E19" s="6" t="s">
        <v>13</v>
      </c>
      <c r="F19" s="5" t="s">
        <v>14</v>
      </c>
      <c r="G19" s="7"/>
      <c r="H19" s="7"/>
      <c r="I19" s="7"/>
      <c r="J19" s="7"/>
      <c r="K19" s="7"/>
      <c r="L19" s="7">
        <v>3144.31</v>
      </c>
    </row>
    <row r="20" spans="1:15" x14ac:dyDescent="0.2">
      <c r="A20" s="3">
        <v>14</v>
      </c>
      <c r="B20" s="4" t="s">
        <v>10</v>
      </c>
      <c r="C20" s="5" t="s">
        <v>199</v>
      </c>
      <c r="D20" s="5" t="s">
        <v>200</v>
      </c>
      <c r="E20" s="6" t="s">
        <v>13</v>
      </c>
      <c r="F20" s="5" t="s">
        <v>14</v>
      </c>
      <c r="G20" s="7"/>
      <c r="H20" s="7"/>
      <c r="I20" s="7"/>
      <c r="J20" s="7"/>
      <c r="K20" s="7"/>
      <c r="L20" s="7">
        <v>0</v>
      </c>
    </row>
    <row r="21" spans="1:15" x14ac:dyDescent="0.2">
      <c r="A21" s="3">
        <v>15</v>
      </c>
      <c r="B21" s="4" t="s">
        <v>10</v>
      </c>
      <c r="C21" s="5" t="s">
        <v>201</v>
      </c>
      <c r="D21" s="5" t="s">
        <v>202</v>
      </c>
      <c r="E21" s="6" t="s">
        <v>13</v>
      </c>
      <c r="F21" s="5" t="s">
        <v>14</v>
      </c>
      <c r="G21" s="7">
        <v>57436.08</v>
      </c>
      <c r="H21" s="7"/>
      <c r="I21" s="7"/>
      <c r="J21" s="7"/>
      <c r="K21" s="7"/>
      <c r="L21">
        <f>O23</f>
        <v>109530</v>
      </c>
      <c r="N21" t="s">
        <v>1318</v>
      </c>
      <c r="O21">
        <v>62438</v>
      </c>
    </row>
    <row r="22" spans="1:15" x14ac:dyDescent="0.2">
      <c r="A22" s="3">
        <v>16</v>
      </c>
      <c r="B22" s="4" t="s">
        <v>10</v>
      </c>
      <c r="C22" s="5" t="s">
        <v>203</v>
      </c>
      <c r="D22" s="5" t="s">
        <v>30</v>
      </c>
      <c r="E22" s="6" t="s">
        <v>13</v>
      </c>
      <c r="F22" s="5" t="s">
        <v>14</v>
      </c>
      <c r="G22" s="7"/>
      <c r="H22" s="7"/>
      <c r="I22" s="7"/>
      <c r="J22" s="7"/>
      <c r="K22" s="7"/>
      <c r="N22" t="s">
        <v>1319</v>
      </c>
      <c r="O22" s="18">
        <v>47092</v>
      </c>
    </row>
    <row r="23" spans="1:15" x14ac:dyDescent="0.2">
      <c r="A23" s="3">
        <v>17</v>
      </c>
      <c r="B23" s="4" t="s">
        <v>10</v>
      </c>
      <c r="C23" s="5" t="s">
        <v>204</v>
      </c>
      <c r="D23" s="5" t="s">
        <v>205</v>
      </c>
      <c r="E23" s="6" t="s">
        <v>13</v>
      </c>
      <c r="F23" s="5" t="s">
        <v>14</v>
      </c>
      <c r="G23" s="7"/>
      <c r="H23" s="7"/>
      <c r="I23" s="7"/>
      <c r="J23" s="7"/>
      <c r="K23" s="7"/>
      <c r="L23">
        <f>G23/G21*L21</f>
        <v>0</v>
      </c>
      <c r="O23">
        <v>109530</v>
      </c>
    </row>
    <row r="24" spans="1:15" x14ac:dyDescent="0.2">
      <c r="A24" s="3">
        <v>18</v>
      </c>
      <c r="B24" s="4" t="s">
        <v>10</v>
      </c>
      <c r="C24" s="5" t="s">
        <v>206</v>
      </c>
      <c r="D24" s="5" t="s">
        <v>207</v>
      </c>
      <c r="E24" s="6" t="s">
        <v>13</v>
      </c>
      <c r="F24" s="5" t="s">
        <v>14</v>
      </c>
      <c r="G24" s="7"/>
      <c r="H24" s="7"/>
      <c r="I24" s="7"/>
      <c r="J24" s="7"/>
      <c r="K24" s="7"/>
      <c r="L24" s="7">
        <v>0</v>
      </c>
    </row>
    <row r="25" spans="1:15" x14ac:dyDescent="0.2">
      <c r="A25" s="3">
        <v>19</v>
      </c>
      <c r="B25" s="4" t="s">
        <v>10</v>
      </c>
      <c r="C25" s="5" t="s">
        <v>208</v>
      </c>
      <c r="D25" s="5" t="s">
        <v>36</v>
      </c>
      <c r="E25" s="6" t="s">
        <v>13</v>
      </c>
      <c r="F25" s="5" t="s">
        <v>14</v>
      </c>
      <c r="G25" s="7"/>
      <c r="H25" s="7"/>
      <c r="I25" s="7"/>
      <c r="J25" s="7"/>
      <c r="K25" s="7"/>
      <c r="L25" s="7">
        <v>0</v>
      </c>
    </row>
    <row r="26" spans="1:15" x14ac:dyDescent="0.2">
      <c r="A26" s="3">
        <v>20</v>
      </c>
      <c r="B26" s="4" t="s">
        <v>10</v>
      </c>
      <c r="C26" s="5" t="s">
        <v>209</v>
      </c>
      <c r="D26" s="5" t="s">
        <v>210</v>
      </c>
      <c r="E26" s="6" t="s">
        <v>13</v>
      </c>
      <c r="F26" s="5" t="s">
        <v>14</v>
      </c>
      <c r="G26" s="7"/>
      <c r="H26" s="7"/>
      <c r="I26" s="7"/>
      <c r="J26" s="7"/>
      <c r="K26" s="7"/>
      <c r="L26" s="7">
        <v>1189.33</v>
      </c>
    </row>
    <row r="27" spans="1:15" x14ac:dyDescent="0.2">
      <c r="A27" s="3">
        <v>21</v>
      </c>
      <c r="B27" s="4" t="s">
        <v>10</v>
      </c>
      <c r="C27" s="5" t="s">
        <v>211</v>
      </c>
      <c r="D27" s="5" t="s">
        <v>212</v>
      </c>
      <c r="E27" s="6" t="s">
        <v>13</v>
      </c>
      <c r="F27" s="5" t="s">
        <v>14</v>
      </c>
      <c r="G27" s="7">
        <v>1500</v>
      </c>
      <c r="H27" s="7"/>
      <c r="I27" s="7"/>
      <c r="J27" s="7"/>
      <c r="K27" s="7"/>
      <c r="L27" s="7">
        <v>1000</v>
      </c>
    </row>
    <row r="28" spans="1:15" x14ac:dyDescent="0.2">
      <c r="A28" s="3">
        <v>22</v>
      </c>
      <c r="B28" s="4" t="s">
        <v>10</v>
      </c>
      <c r="C28" s="5" t="s">
        <v>213</v>
      </c>
      <c r="D28" s="5" t="s">
        <v>214</v>
      </c>
      <c r="E28" s="6" t="s">
        <v>13</v>
      </c>
      <c r="F28" s="5" t="s">
        <v>14</v>
      </c>
      <c r="G28" s="7"/>
      <c r="H28" s="7"/>
      <c r="I28" s="7"/>
      <c r="J28" s="7"/>
      <c r="K28" s="7"/>
      <c r="L28" s="7">
        <v>0</v>
      </c>
    </row>
    <row r="29" spans="1:15" x14ac:dyDescent="0.2">
      <c r="A29" s="3">
        <v>23</v>
      </c>
      <c r="B29" s="4" t="s">
        <v>10</v>
      </c>
      <c r="C29" s="5" t="s">
        <v>215</v>
      </c>
      <c r="D29" s="5" t="s">
        <v>56</v>
      </c>
      <c r="E29" s="6" t="s">
        <v>13</v>
      </c>
      <c r="F29" s="5" t="s">
        <v>14</v>
      </c>
      <c r="G29" s="7"/>
      <c r="H29" s="7"/>
      <c r="I29" s="7"/>
      <c r="J29" s="7"/>
      <c r="K29" s="7"/>
      <c r="L29" s="7">
        <v>636</v>
      </c>
    </row>
    <row r="30" spans="1:15" x14ac:dyDescent="0.2">
      <c r="A30" s="3">
        <v>24</v>
      </c>
      <c r="B30" s="4" t="s">
        <v>10</v>
      </c>
      <c r="C30" s="5" t="s">
        <v>216</v>
      </c>
      <c r="D30" s="5" t="s">
        <v>217</v>
      </c>
      <c r="E30" s="6" t="s">
        <v>13</v>
      </c>
      <c r="F30" s="5" t="s">
        <v>14</v>
      </c>
      <c r="G30" s="7"/>
      <c r="H30" s="7"/>
      <c r="I30" s="7"/>
      <c r="J30" s="7"/>
      <c r="K30" s="7"/>
      <c r="L30" s="7">
        <v>25750.47</v>
      </c>
    </row>
    <row r="31" spans="1:15" x14ac:dyDescent="0.2">
      <c r="A31" s="3">
        <v>25</v>
      </c>
      <c r="B31" s="4" t="s">
        <v>10</v>
      </c>
      <c r="C31" s="5" t="s">
        <v>218</v>
      </c>
      <c r="D31" s="5" t="s">
        <v>219</v>
      </c>
      <c r="E31" s="6" t="s">
        <v>13</v>
      </c>
      <c r="F31" s="5" t="s">
        <v>14</v>
      </c>
      <c r="G31" s="7"/>
      <c r="H31" s="7"/>
      <c r="I31" s="7"/>
      <c r="J31" s="7"/>
      <c r="K31" s="7"/>
      <c r="L31" s="7">
        <v>176.63</v>
      </c>
    </row>
    <row r="32" spans="1:15" x14ac:dyDescent="0.2">
      <c r="A32" s="3">
        <v>26</v>
      </c>
      <c r="B32" s="4" t="s">
        <v>10</v>
      </c>
      <c r="C32" s="5" t="s">
        <v>220</v>
      </c>
      <c r="D32" s="5" t="s">
        <v>221</v>
      </c>
      <c r="E32" s="6" t="s">
        <v>13</v>
      </c>
      <c r="F32" s="5" t="s">
        <v>14</v>
      </c>
      <c r="G32" s="7">
        <v>166550.03</v>
      </c>
      <c r="H32" s="7"/>
      <c r="I32" s="7"/>
      <c r="J32" s="7"/>
      <c r="K32" s="7"/>
      <c r="L32" s="7">
        <v>177958.21</v>
      </c>
    </row>
    <row r="33" spans="1:12" x14ac:dyDescent="0.2">
      <c r="A33" s="3">
        <v>27</v>
      </c>
      <c r="B33" s="4" t="s">
        <v>10</v>
      </c>
      <c r="C33" s="5" t="s">
        <v>222</v>
      </c>
      <c r="D33" s="5" t="s">
        <v>223</v>
      </c>
      <c r="E33" s="6" t="s">
        <v>13</v>
      </c>
      <c r="F33" s="5" t="s">
        <v>14</v>
      </c>
      <c r="G33" s="7"/>
      <c r="H33" s="7"/>
      <c r="I33" s="7"/>
      <c r="J33" s="7"/>
      <c r="K33" s="7"/>
      <c r="L33" s="7">
        <v>0</v>
      </c>
    </row>
    <row r="34" spans="1:12" x14ac:dyDescent="0.2">
      <c r="A34" s="3">
        <v>28</v>
      </c>
      <c r="B34" s="4" t="s">
        <v>10</v>
      </c>
      <c r="C34" s="5" t="s">
        <v>224</v>
      </c>
      <c r="D34" s="5" t="s">
        <v>225</v>
      </c>
      <c r="E34" s="6" t="s">
        <v>13</v>
      </c>
      <c r="F34" s="5" t="s">
        <v>14</v>
      </c>
      <c r="G34" s="7"/>
      <c r="H34" s="7"/>
      <c r="I34" s="7"/>
      <c r="J34" s="7"/>
      <c r="K34" s="7"/>
      <c r="L34" s="7">
        <v>0</v>
      </c>
    </row>
    <row r="35" spans="1:12" x14ac:dyDescent="0.2">
      <c r="A35" s="3">
        <v>29</v>
      </c>
      <c r="B35" s="4" t="s">
        <v>10</v>
      </c>
      <c r="C35" s="5" t="s">
        <v>14</v>
      </c>
      <c r="D35" s="5" t="s">
        <v>60</v>
      </c>
      <c r="E35" s="6" t="s">
        <v>13</v>
      </c>
      <c r="F35" s="5" t="s">
        <v>14</v>
      </c>
      <c r="G35" s="7">
        <v>21763.89</v>
      </c>
      <c r="H35" s="7"/>
      <c r="I35" s="7"/>
      <c r="J35" s="7"/>
      <c r="K35" s="7"/>
      <c r="L35" s="7">
        <v>0</v>
      </c>
    </row>
    <row r="36" spans="1:12" x14ac:dyDescent="0.2">
      <c r="A36" s="3">
        <v>30</v>
      </c>
      <c r="B36" s="4" t="s">
        <v>10</v>
      </c>
      <c r="C36" s="5" t="s">
        <v>226</v>
      </c>
      <c r="D36" s="5" t="s">
        <v>227</v>
      </c>
      <c r="E36" s="6" t="s">
        <v>13</v>
      </c>
      <c r="F36" s="5" t="s">
        <v>14</v>
      </c>
      <c r="G36" s="7"/>
      <c r="H36" s="7"/>
      <c r="I36" s="7"/>
      <c r="J36" s="7"/>
      <c r="K36" s="7"/>
      <c r="L36" s="7">
        <v>0</v>
      </c>
    </row>
    <row r="37" spans="1:12" x14ac:dyDescent="0.2">
      <c r="A37" s="3">
        <v>31</v>
      </c>
      <c r="B37" s="4" t="s">
        <v>10</v>
      </c>
      <c r="C37" s="5" t="s">
        <v>228</v>
      </c>
      <c r="D37" s="5" t="s">
        <v>26</v>
      </c>
      <c r="E37" s="6" t="s">
        <v>13</v>
      </c>
      <c r="F37" s="5" t="s">
        <v>14</v>
      </c>
      <c r="G37" s="8"/>
      <c r="H37" s="7"/>
      <c r="I37" s="7"/>
      <c r="J37" s="7"/>
      <c r="K37" s="7"/>
      <c r="L37" s="8">
        <v>0</v>
      </c>
    </row>
    <row r="38" spans="1:12" x14ac:dyDescent="0.2">
      <c r="A38" s="3">
        <v>33</v>
      </c>
      <c r="B38" s="4" t="s">
        <v>10</v>
      </c>
      <c r="C38" s="5" t="s">
        <v>229</v>
      </c>
      <c r="D38" s="5" t="s">
        <v>230</v>
      </c>
      <c r="E38" s="6" t="s">
        <v>13</v>
      </c>
      <c r="F38" s="5" t="s">
        <v>14</v>
      </c>
      <c r="G38" s="8">
        <f>SUM(G12:G37)</f>
        <v>248988</v>
      </c>
      <c r="H38" s="7"/>
      <c r="I38" s="7"/>
      <c r="J38" s="7"/>
      <c r="K38" s="7"/>
      <c r="L38" s="2">
        <f>SUM(L12:L37)</f>
        <v>326564.53000000003</v>
      </c>
    </row>
    <row r="39" spans="1:12" ht="16" thickBot="1" x14ac:dyDescent="0.25">
      <c r="A39" s="3">
        <v>35</v>
      </c>
      <c r="B39" s="4" t="s">
        <v>10</v>
      </c>
      <c r="C39" s="5" t="s">
        <v>231</v>
      </c>
      <c r="D39" s="5" t="s">
        <v>232</v>
      </c>
      <c r="E39" s="6" t="s">
        <v>13</v>
      </c>
      <c r="F39" s="5" t="s">
        <v>14</v>
      </c>
      <c r="G39" s="9">
        <f>G10-G38</f>
        <v>0</v>
      </c>
      <c r="H39" s="7"/>
      <c r="I39" s="7"/>
      <c r="J39" s="7"/>
      <c r="K39" s="7"/>
      <c r="L39" s="20">
        <f>L8-L38</f>
        <v>-89278.966000000044</v>
      </c>
    </row>
    <row r="40" spans="1:12" ht="16" thickTop="1" x14ac:dyDescent="0.2">
      <c r="A40" s="3"/>
      <c r="B40" s="4"/>
      <c r="C40" s="5"/>
      <c r="D40" s="5"/>
      <c r="E40" s="6"/>
      <c r="F40" s="5"/>
      <c r="G40" s="7"/>
      <c r="H40" s="7"/>
      <c r="I40" s="7"/>
      <c r="J40" s="7"/>
      <c r="K40" s="7"/>
    </row>
    <row r="41" spans="1:12" x14ac:dyDescent="0.2">
      <c r="A41" s="3"/>
      <c r="B41" s="4"/>
      <c r="C41" s="5"/>
      <c r="D41" s="5"/>
      <c r="E41" s="6"/>
      <c r="F41" s="5"/>
      <c r="G41" s="7"/>
      <c r="H41" s="7"/>
      <c r="I41" s="7"/>
      <c r="J41" s="7"/>
      <c r="K41" s="7"/>
    </row>
    <row r="42" spans="1:12" x14ac:dyDescent="0.2">
      <c r="A42" s="3"/>
      <c r="B42" s="4"/>
      <c r="C42" s="5"/>
      <c r="D42" s="5"/>
      <c r="E42" s="6"/>
      <c r="F42" s="5"/>
      <c r="G42" s="7"/>
      <c r="H42" s="7"/>
      <c r="I42" s="7"/>
      <c r="J42" s="7"/>
      <c r="K42" s="7"/>
    </row>
    <row r="43" spans="1:12" x14ac:dyDescent="0.2">
      <c r="A43" s="3"/>
      <c r="B43" s="4"/>
      <c r="C43" s="5"/>
      <c r="D43" s="5"/>
      <c r="E43" s="6"/>
      <c r="F43" s="5"/>
      <c r="G43" s="7"/>
      <c r="H43" s="7"/>
      <c r="I43" s="7"/>
      <c r="J43" s="7"/>
      <c r="K43" s="7"/>
    </row>
    <row r="44" spans="1:12" x14ac:dyDescent="0.2">
      <c r="A44" s="3"/>
      <c r="B44" s="4"/>
      <c r="C44" s="5"/>
      <c r="D44" s="5"/>
      <c r="E44" s="6"/>
      <c r="F44" s="5"/>
      <c r="G44" s="7"/>
      <c r="H44" s="7"/>
      <c r="I44" s="7"/>
      <c r="J44" s="7"/>
      <c r="K44" s="7"/>
    </row>
    <row r="45" spans="1:12" x14ac:dyDescent="0.2">
      <c r="A45" s="3"/>
      <c r="B45" s="4"/>
      <c r="C45" s="5"/>
      <c r="D45" s="5"/>
      <c r="E45" s="6"/>
      <c r="F45" s="5"/>
      <c r="G45" s="7"/>
      <c r="H45" s="7"/>
      <c r="I45" s="7"/>
      <c r="J45" s="7"/>
      <c r="K45" s="7"/>
    </row>
    <row r="46" spans="1:12" x14ac:dyDescent="0.2">
      <c r="A46" s="3"/>
      <c r="B46" s="4"/>
      <c r="C46" s="5"/>
      <c r="D46" s="5"/>
      <c r="E46" s="6"/>
      <c r="F46" s="5"/>
      <c r="G46" s="7"/>
      <c r="H46" s="7"/>
      <c r="I46" s="7"/>
      <c r="J46" s="7"/>
      <c r="K46" s="7"/>
    </row>
    <row r="47" spans="1:12" x14ac:dyDescent="0.2">
      <c r="A47" s="3"/>
      <c r="B47" s="4"/>
      <c r="C47" s="5"/>
      <c r="D47" s="5"/>
      <c r="E47" s="6"/>
      <c r="F47" s="5"/>
      <c r="G47" s="7"/>
      <c r="H47" s="7"/>
      <c r="I47" s="7"/>
      <c r="J47" s="7"/>
      <c r="K47" s="7"/>
    </row>
    <row r="48" spans="1:12" x14ac:dyDescent="0.2">
      <c r="A48" s="3"/>
      <c r="B48" s="4"/>
      <c r="C48" s="5"/>
      <c r="D48" s="5"/>
      <c r="E48" s="6"/>
      <c r="F48" s="5"/>
      <c r="G48" s="7"/>
      <c r="H48" s="7"/>
      <c r="I48" s="7"/>
      <c r="J48" s="7"/>
      <c r="K48" s="7"/>
    </row>
    <row r="49" spans="1:11" x14ac:dyDescent="0.2">
      <c r="A49" s="3"/>
      <c r="B49" s="4"/>
      <c r="C49" s="5"/>
      <c r="D49" s="5"/>
      <c r="E49" s="6"/>
      <c r="F49" s="5"/>
      <c r="G49" s="7"/>
      <c r="H49" s="7"/>
      <c r="I49" s="7"/>
      <c r="J49" s="7"/>
      <c r="K49" s="7"/>
    </row>
    <row r="50" spans="1:11" x14ac:dyDescent="0.2">
      <c r="A50" s="3"/>
      <c r="B50" s="4"/>
      <c r="C50" s="5"/>
      <c r="D50" s="5"/>
      <c r="E50" s="6"/>
      <c r="F50" s="5"/>
      <c r="G50" s="7"/>
      <c r="H50" s="7"/>
      <c r="I50" s="7"/>
      <c r="J50" s="7"/>
      <c r="K50" s="7"/>
    </row>
    <row r="51" spans="1:11" x14ac:dyDescent="0.2">
      <c r="A51" s="3"/>
      <c r="B51" s="4"/>
      <c r="C51" s="5"/>
      <c r="D51" s="5"/>
      <c r="E51" s="6"/>
      <c r="F51" s="5"/>
      <c r="G51" s="7"/>
      <c r="H51" s="7"/>
      <c r="I51" s="7"/>
      <c r="J51" s="7"/>
      <c r="K51" s="7"/>
    </row>
    <row r="52" spans="1:11" x14ac:dyDescent="0.2">
      <c r="A52" s="3"/>
      <c r="B52" s="4"/>
      <c r="C52" s="5"/>
      <c r="D52" s="5"/>
      <c r="E52" s="6"/>
      <c r="F52" s="5"/>
      <c r="G52" s="7"/>
      <c r="H52" s="7"/>
      <c r="I52" s="7"/>
      <c r="J52" s="7"/>
      <c r="K52" s="7"/>
    </row>
    <row r="53" spans="1:11" x14ac:dyDescent="0.2">
      <c r="A53" s="3"/>
      <c r="B53" s="4"/>
      <c r="C53" s="5"/>
      <c r="D53" s="5"/>
      <c r="E53" s="6"/>
      <c r="F53" s="5"/>
      <c r="G53" s="7"/>
      <c r="H53" s="7"/>
      <c r="I53" s="7"/>
      <c r="J53" s="7"/>
      <c r="K53" s="7"/>
    </row>
    <row r="54" spans="1:11" x14ac:dyDescent="0.2">
      <c r="A54" s="3"/>
      <c r="B54" s="4"/>
      <c r="C54" s="5"/>
      <c r="D54" s="5"/>
      <c r="E54" s="6"/>
      <c r="F54" s="5"/>
      <c r="G54" s="7"/>
      <c r="H54" s="7"/>
      <c r="I54" s="7"/>
      <c r="J54" s="7"/>
      <c r="K54" s="7"/>
    </row>
    <row r="55" spans="1:11" x14ac:dyDescent="0.2">
      <c r="A55" s="3"/>
      <c r="B55" s="4"/>
      <c r="C55" s="5"/>
      <c r="D55" s="5"/>
      <c r="E55" s="6"/>
      <c r="F55" s="5"/>
      <c r="G55" s="7"/>
      <c r="H55" s="7"/>
      <c r="I55" s="7"/>
      <c r="J55" s="7"/>
      <c r="K55" s="7"/>
    </row>
    <row r="56" spans="1:11" x14ac:dyDescent="0.2">
      <c r="A56" s="3"/>
      <c r="B56" s="4"/>
      <c r="C56" s="5"/>
      <c r="D56" s="5"/>
      <c r="E56" s="6"/>
      <c r="F56" s="5"/>
      <c r="G56" s="7"/>
      <c r="H56" s="7"/>
      <c r="I56" s="7"/>
      <c r="J56" s="7"/>
      <c r="K56" s="7"/>
    </row>
    <row r="57" spans="1:11" x14ac:dyDescent="0.2">
      <c r="A57" s="3"/>
      <c r="B57" s="4"/>
      <c r="C57" s="5"/>
      <c r="D57" s="5"/>
      <c r="E57" s="6"/>
      <c r="F57" s="5"/>
      <c r="G57" s="7"/>
      <c r="H57" s="7"/>
      <c r="I57" s="7"/>
      <c r="J57" s="7"/>
      <c r="K57" s="7"/>
    </row>
    <row r="58" spans="1:11" x14ac:dyDescent="0.2">
      <c r="A58" s="3"/>
      <c r="B58" s="4"/>
      <c r="C58" s="5"/>
      <c r="D58" s="5"/>
      <c r="E58" s="6"/>
      <c r="F58" s="5"/>
      <c r="G58" s="7"/>
      <c r="H58" s="7"/>
      <c r="I58" s="7"/>
      <c r="J58" s="7"/>
      <c r="K58" s="7"/>
    </row>
    <row r="59" spans="1:11" x14ac:dyDescent="0.2">
      <c r="A59" s="3"/>
      <c r="B59" s="4"/>
      <c r="C59" s="5"/>
      <c r="D59" s="5"/>
      <c r="E59" s="6"/>
      <c r="F59" s="5"/>
      <c r="G59" s="7"/>
      <c r="H59" s="7"/>
      <c r="I59" s="7"/>
      <c r="J59" s="7"/>
      <c r="K59" s="7"/>
    </row>
    <row r="60" spans="1:11" x14ac:dyDescent="0.2">
      <c r="A60" s="3"/>
      <c r="B60" s="4"/>
      <c r="C60" s="5"/>
      <c r="D60" s="5"/>
      <c r="E60" s="6"/>
      <c r="F60" s="5"/>
      <c r="G60" s="7"/>
      <c r="H60" s="7"/>
      <c r="I60" s="7"/>
      <c r="J60" s="7"/>
      <c r="K60" s="7"/>
    </row>
    <row r="61" spans="1:11" x14ac:dyDescent="0.2">
      <c r="A61" s="3"/>
      <c r="B61" s="4"/>
      <c r="C61" s="5"/>
      <c r="D61" s="5"/>
      <c r="E61" s="6"/>
      <c r="F61" s="5"/>
      <c r="G61" s="7"/>
      <c r="H61" s="7"/>
      <c r="I61" s="7"/>
      <c r="J61" s="7"/>
      <c r="K61" s="7"/>
    </row>
    <row r="62" spans="1:11" x14ac:dyDescent="0.2">
      <c r="A62" s="3"/>
      <c r="B62" s="4"/>
      <c r="C62" s="5"/>
      <c r="D62" s="5"/>
      <c r="E62" s="6"/>
      <c r="F62" s="5"/>
      <c r="G62" s="7"/>
      <c r="H62" s="7"/>
      <c r="I62" s="7"/>
      <c r="J62" s="7"/>
      <c r="K62" s="7"/>
    </row>
    <row r="63" spans="1:11" x14ac:dyDescent="0.2">
      <c r="A63" s="3"/>
      <c r="B63" s="4"/>
      <c r="C63" s="5"/>
      <c r="D63" s="5"/>
      <c r="E63" s="6"/>
      <c r="F63" s="5"/>
      <c r="G63" s="7"/>
      <c r="H63" s="7"/>
      <c r="I63" s="7"/>
      <c r="J63" s="7"/>
      <c r="K63" s="7"/>
    </row>
    <row r="64" spans="1:11" x14ac:dyDescent="0.2">
      <c r="A64" s="3"/>
      <c r="B64" s="4"/>
      <c r="C64" s="5"/>
      <c r="D64" s="5"/>
      <c r="E64" s="6"/>
      <c r="F64" s="5"/>
      <c r="G64" s="7"/>
      <c r="H64" s="7"/>
      <c r="I64" s="7"/>
      <c r="J64" s="7"/>
      <c r="K64" s="7"/>
    </row>
    <row r="65" spans="1:11" x14ac:dyDescent="0.2">
      <c r="A65" s="3"/>
      <c r="B65" s="4"/>
      <c r="C65" s="5"/>
      <c r="D65" s="5"/>
      <c r="E65" s="6"/>
      <c r="F65" s="5"/>
      <c r="G65" s="7"/>
      <c r="H65" s="7"/>
      <c r="I65" s="7"/>
      <c r="J65" s="7"/>
      <c r="K65" s="7"/>
    </row>
    <row r="66" spans="1:11" x14ac:dyDescent="0.2">
      <c r="A66" s="3"/>
      <c r="B66" s="4"/>
      <c r="C66" s="5"/>
      <c r="D66" s="5"/>
      <c r="E66" s="6"/>
      <c r="F66" s="5"/>
      <c r="G66" s="7"/>
      <c r="H66" s="7"/>
      <c r="I66" s="7"/>
      <c r="J66" s="7"/>
      <c r="K66" s="7"/>
    </row>
    <row r="67" spans="1:11" x14ac:dyDescent="0.2">
      <c r="A67" s="3"/>
      <c r="B67" s="4"/>
      <c r="C67" s="5"/>
      <c r="D67" s="5"/>
      <c r="E67" s="6"/>
      <c r="F67" s="5"/>
      <c r="G67" s="7"/>
      <c r="H67" s="7"/>
      <c r="I67" s="7"/>
      <c r="J67" s="7"/>
      <c r="K67" s="7"/>
    </row>
    <row r="68" spans="1:11" x14ac:dyDescent="0.2">
      <c r="A68" s="3"/>
      <c r="B68" s="4"/>
      <c r="C68" s="5"/>
      <c r="D68" s="5"/>
      <c r="E68" s="6"/>
      <c r="F68" s="5"/>
      <c r="G68" s="7"/>
      <c r="H68" s="7"/>
      <c r="I68" s="7"/>
      <c r="J68" s="7"/>
      <c r="K68" s="7"/>
    </row>
    <row r="69" spans="1:11" x14ac:dyDescent="0.2">
      <c r="A69" s="3"/>
      <c r="B69" s="4"/>
      <c r="C69" s="5"/>
      <c r="D69" s="5"/>
      <c r="E69" s="6"/>
      <c r="F69" s="5"/>
      <c r="G69" s="7"/>
      <c r="H69" s="7"/>
      <c r="I69" s="7"/>
      <c r="J69" s="7"/>
      <c r="K69" s="7"/>
    </row>
    <row r="70" spans="1:11" x14ac:dyDescent="0.2">
      <c r="A70" s="3"/>
      <c r="B70" s="4"/>
      <c r="C70" s="5"/>
      <c r="D70" s="5"/>
      <c r="E70" s="6"/>
      <c r="F70" s="5"/>
      <c r="G70" s="7"/>
      <c r="H70" s="7"/>
      <c r="I70" s="7"/>
      <c r="J70" s="7"/>
      <c r="K70" s="7"/>
    </row>
    <row r="71" spans="1:11" x14ac:dyDescent="0.2">
      <c r="A71" s="3"/>
      <c r="B71" s="4"/>
      <c r="C71" s="5"/>
      <c r="D71" s="5"/>
      <c r="E71" s="6"/>
      <c r="F71" s="5"/>
      <c r="G71" s="7"/>
      <c r="H71" s="7"/>
      <c r="I71" s="7"/>
      <c r="J71" s="7"/>
      <c r="K71" s="7"/>
    </row>
    <row r="72" spans="1:11" x14ac:dyDescent="0.2">
      <c r="A72" s="3"/>
      <c r="B72" s="4"/>
      <c r="C72" s="5"/>
      <c r="D72" s="5"/>
      <c r="E72" s="6"/>
      <c r="F72" s="5"/>
      <c r="G72" s="7"/>
      <c r="H72" s="7"/>
      <c r="I72" s="7"/>
      <c r="J72" s="7"/>
      <c r="K72" s="7"/>
    </row>
    <row r="73" spans="1:11" x14ac:dyDescent="0.2">
      <c r="A73" s="3"/>
      <c r="B73" s="4"/>
      <c r="C73" s="5"/>
      <c r="D73" s="5"/>
      <c r="E73" s="6"/>
      <c r="F73" s="5"/>
      <c r="G73" s="7"/>
      <c r="H73" s="7"/>
      <c r="I73" s="7"/>
      <c r="J73" s="7"/>
      <c r="K73" s="7"/>
    </row>
    <row r="74" spans="1:11" x14ac:dyDescent="0.2">
      <c r="A74" s="3"/>
      <c r="B74" s="4"/>
      <c r="C74" s="5"/>
      <c r="D74" s="5"/>
      <c r="E74" s="6"/>
      <c r="F74" s="5"/>
      <c r="G74" s="7"/>
      <c r="H74" s="7"/>
      <c r="I74" s="7"/>
      <c r="J74" s="7"/>
      <c r="K74" s="7"/>
    </row>
    <row r="75" spans="1:11" x14ac:dyDescent="0.2">
      <c r="A75" s="3"/>
      <c r="B75" s="4"/>
      <c r="C75" s="5"/>
      <c r="D75" s="5"/>
      <c r="E75" s="6"/>
      <c r="F75" s="5"/>
      <c r="G75" s="7"/>
      <c r="H75" s="7"/>
      <c r="I75" s="7"/>
      <c r="J75" s="7"/>
      <c r="K75" s="7"/>
    </row>
  </sheetData>
  <mergeCells count="3">
    <mergeCell ref="A1:K1"/>
    <mergeCell ref="A3:K3"/>
    <mergeCell ref="A5:K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E609-3DD2-4EDD-82C6-94C99B26D4A0}">
  <dimension ref="A1:K84"/>
  <sheetViews>
    <sheetView topLeftCell="A5" workbookViewId="0">
      <selection activeCell="O35" sqref="O35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3.1640625" bestFit="1" customWidth="1"/>
    <col min="4" max="4" width="29.83203125" bestFit="1" customWidth="1"/>
    <col min="5" max="6" width="2.83203125" bestFit="1" customWidth="1"/>
    <col min="7" max="7" width="19.1640625" bestFit="1" customWidth="1"/>
    <col min="8" max="11" width="1" bestFit="1" customWidth="1"/>
  </cols>
  <sheetData>
    <row r="1" spans="1:11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1" ht="18" x14ac:dyDescent="0.2">
      <c r="A3" s="35" t="s">
        <v>119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1" ht="16" x14ac:dyDescent="0.2">
      <c r="A5" s="36" t="s">
        <v>120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1362</v>
      </c>
      <c r="H7" s="1" t="s">
        <v>9</v>
      </c>
      <c r="I7" s="1" t="s">
        <v>9</v>
      </c>
      <c r="J7" s="1" t="s">
        <v>9</v>
      </c>
      <c r="K7" s="1" t="s">
        <v>9</v>
      </c>
    </row>
    <row r="8" spans="1:11" x14ac:dyDescent="0.2">
      <c r="A8" s="3">
        <v>1</v>
      </c>
      <c r="B8" s="4" t="s">
        <v>10</v>
      </c>
      <c r="C8" s="5" t="s">
        <v>121</v>
      </c>
      <c r="D8" s="5" t="s">
        <v>122</v>
      </c>
      <c r="E8" s="6" t="s">
        <v>13</v>
      </c>
      <c r="F8" s="5" t="s">
        <v>14</v>
      </c>
      <c r="G8" s="7">
        <v>0</v>
      </c>
      <c r="H8" s="7"/>
      <c r="I8" s="7"/>
      <c r="J8" s="7"/>
      <c r="K8" s="7"/>
    </row>
    <row r="9" spans="1:11" x14ac:dyDescent="0.2">
      <c r="A9" s="3">
        <v>2</v>
      </c>
      <c r="B9" s="4" t="s">
        <v>10</v>
      </c>
      <c r="C9" s="5" t="s">
        <v>123</v>
      </c>
      <c r="D9" s="5" t="s">
        <v>124</v>
      </c>
      <c r="E9" s="6" t="s">
        <v>13</v>
      </c>
      <c r="F9" s="5" t="s">
        <v>14</v>
      </c>
      <c r="G9" s="7">
        <v>111395</v>
      </c>
      <c r="H9" s="7"/>
      <c r="I9" s="7"/>
      <c r="J9" s="7"/>
      <c r="K9" s="7"/>
    </row>
    <row r="10" spans="1:11" x14ac:dyDescent="0.2">
      <c r="A10" s="3">
        <v>3</v>
      </c>
      <c r="B10" s="4" t="s">
        <v>10</v>
      </c>
      <c r="C10" s="5" t="s">
        <v>125</v>
      </c>
      <c r="D10" s="5" t="s">
        <v>126</v>
      </c>
      <c r="E10" s="6" t="s">
        <v>13</v>
      </c>
      <c r="F10" s="5" t="s">
        <v>14</v>
      </c>
      <c r="G10" s="7"/>
      <c r="H10" s="7"/>
      <c r="I10" s="7"/>
      <c r="J10" s="7"/>
      <c r="K10" s="7"/>
    </row>
    <row r="11" spans="1:11" x14ac:dyDescent="0.2">
      <c r="A11" s="3">
        <v>4</v>
      </c>
      <c r="B11" s="4" t="s">
        <v>10</v>
      </c>
      <c r="C11" s="5" t="s">
        <v>127</v>
      </c>
      <c r="D11" s="5" t="s">
        <v>128</v>
      </c>
      <c r="E11" s="6" t="s">
        <v>13</v>
      </c>
      <c r="F11" s="5" t="s">
        <v>14</v>
      </c>
      <c r="G11" s="7"/>
      <c r="H11" s="7"/>
      <c r="I11" s="7"/>
      <c r="J11" s="7"/>
      <c r="K11" s="7"/>
    </row>
    <row r="12" spans="1:11" x14ac:dyDescent="0.2">
      <c r="A12" s="3">
        <v>5</v>
      </c>
      <c r="B12" s="4" t="s">
        <v>10</v>
      </c>
      <c r="C12" s="5" t="s">
        <v>129</v>
      </c>
      <c r="D12" s="5" t="s">
        <v>130</v>
      </c>
      <c r="E12" s="6" t="s">
        <v>13</v>
      </c>
      <c r="F12" s="5" t="s">
        <v>14</v>
      </c>
      <c r="G12" s="7">
        <v>43000</v>
      </c>
      <c r="H12" s="7"/>
      <c r="I12" s="7"/>
      <c r="J12" s="7"/>
      <c r="K12" s="7"/>
    </row>
    <row r="13" spans="1:11" x14ac:dyDescent="0.2">
      <c r="A13" s="3">
        <v>6</v>
      </c>
      <c r="B13" s="4" t="s">
        <v>10</v>
      </c>
      <c r="C13" s="5" t="s">
        <v>131</v>
      </c>
      <c r="D13" s="5" t="s">
        <v>132</v>
      </c>
      <c r="E13" s="6" t="s">
        <v>13</v>
      </c>
      <c r="F13" s="5" t="s">
        <v>14</v>
      </c>
      <c r="G13" s="8"/>
      <c r="H13" s="7"/>
      <c r="I13" s="7"/>
      <c r="J13" s="7"/>
      <c r="K13" s="7"/>
    </row>
    <row r="14" spans="1:11" x14ac:dyDescent="0.2">
      <c r="A14" s="3">
        <v>8</v>
      </c>
      <c r="B14" s="4" t="s">
        <v>10</v>
      </c>
      <c r="C14" s="5" t="s">
        <v>133</v>
      </c>
      <c r="D14" s="5" t="s">
        <v>113</v>
      </c>
      <c r="E14" s="6" t="s">
        <v>13</v>
      </c>
      <c r="F14" s="5" t="s">
        <v>14</v>
      </c>
      <c r="G14" s="7">
        <f>SUM(G8:G13)</f>
        <v>154395</v>
      </c>
      <c r="H14" s="7"/>
      <c r="I14" s="7"/>
      <c r="J14" s="7"/>
      <c r="K14" s="7"/>
    </row>
    <row r="15" spans="1:11" x14ac:dyDescent="0.2">
      <c r="A15" s="3">
        <v>9</v>
      </c>
      <c r="B15" s="4"/>
      <c r="C15" s="5" t="s">
        <v>14</v>
      </c>
      <c r="D15" s="5" t="s">
        <v>14</v>
      </c>
      <c r="E15" s="6" t="s">
        <v>13</v>
      </c>
      <c r="F15" s="5" t="s">
        <v>14</v>
      </c>
      <c r="G15" s="7"/>
      <c r="H15" s="7"/>
      <c r="I15" s="7"/>
      <c r="J15" s="7"/>
      <c r="K15" s="7"/>
    </row>
    <row r="16" spans="1:11" x14ac:dyDescent="0.2">
      <c r="A16" s="3">
        <v>10</v>
      </c>
      <c r="B16" s="4" t="s">
        <v>10</v>
      </c>
      <c r="C16" s="5" t="s">
        <v>134</v>
      </c>
      <c r="D16" s="5" t="s">
        <v>12</v>
      </c>
      <c r="E16" s="6" t="s">
        <v>13</v>
      </c>
      <c r="F16" s="5" t="s">
        <v>14</v>
      </c>
      <c r="G16" s="7">
        <v>0</v>
      </c>
      <c r="H16" s="7"/>
      <c r="I16" s="7"/>
      <c r="J16" s="7"/>
      <c r="K16" s="7"/>
    </row>
    <row r="17" spans="1:11" x14ac:dyDescent="0.2">
      <c r="A17" s="3">
        <v>11</v>
      </c>
      <c r="B17" s="4" t="s">
        <v>10</v>
      </c>
      <c r="C17" s="5" t="s">
        <v>135</v>
      </c>
      <c r="D17" s="5" t="s">
        <v>18</v>
      </c>
      <c r="E17" s="6" t="s">
        <v>13</v>
      </c>
      <c r="F17" s="5" t="s">
        <v>14</v>
      </c>
      <c r="G17" s="7">
        <v>0</v>
      </c>
      <c r="H17" s="7"/>
      <c r="I17" s="7"/>
      <c r="J17" s="7"/>
      <c r="K17" s="7"/>
    </row>
    <row r="18" spans="1:11" x14ac:dyDescent="0.2">
      <c r="A18" s="3">
        <v>12</v>
      </c>
      <c r="B18" s="4" t="s">
        <v>10</v>
      </c>
      <c r="C18" s="5" t="s">
        <v>136</v>
      </c>
      <c r="D18" s="5" t="s">
        <v>28</v>
      </c>
      <c r="E18" s="6" t="s">
        <v>13</v>
      </c>
      <c r="F18" s="5" t="s">
        <v>14</v>
      </c>
      <c r="G18" s="7">
        <v>167694.28</v>
      </c>
      <c r="H18" s="7"/>
      <c r="I18" s="7"/>
      <c r="J18" s="7"/>
      <c r="K18" s="7"/>
    </row>
    <row r="19" spans="1:11" x14ac:dyDescent="0.2">
      <c r="A19" s="3">
        <v>13</v>
      </c>
      <c r="B19" s="4" t="s">
        <v>10</v>
      </c>
      <c r="C19" s="5" t="s">
        <v>137</v>
      </c>
      <c r="D19" s="5" t="s">
        <v>138</v>
      </c>
      <c r="E19" s="6" t="s">
        <v>13</v>
      </c>
      <c r="F19" s="5" t="s">
        <v>14</v>
      </c>
      <c r="G19" s="7">
        <v>0</v>
      </c>
      <c r="H19" s="7"/>
      <c r="I19" s="7"/>
      <c r="J19" s="7"/>
      <c r="K19" s="7"/>
    </row>
    <row r="20" spans="1:11" x14ac:dyDescent="0.2">
      <c r="A20" s="3">
        <v>14</v>
      </c>
      <c r="B20" s="4" t="s">
        <v>10</v>
      </c>
      <c r="C20" s="5" t="s">
        <v>139</v>
      </c>
      <c r="D20" s="5" t="s">
        <v>140</v>
      </c>
      <c r="E20" s="6" t="s">
        <v>13</v>
      </c>
      <c r="F20" s="5" t="s">
        <v>14</v>
      </c>
      <c r="G20" s="7">
        <v>0</v>
      </c>
      <c r="H20" s="7"/>
      <c r="I20" s="7"/>
      <c r="J20" s="7"/>
      <c r="K20" s="7"/>
    </row>
    <row r="21" spans="1:11" x14ac:dyDescent="0.2">
      <c r="A21" s="3">
        <v>15</v>
      </c>
      <c r="B21" s="4" t="s">
        <v>10</v>
      </c>
      <c r="C21" s="5" t="s">
        <v>141</v>
      </c>
      <c r="D21" s="5" t="s">
        <v>34</v>
      </c>
      <c r="E21" s="6" t="s">
        <v>13</v>
      </c>
      <c r="F21" s="5" t="s">
        <v>14</v>
      </c>
      <c r="G21" s="7"/>
      <c r="H21" s="7"/>
      <c r="I21" s="7"/>
      <c r="J21" s="7"/>
      <c r="K21" s="7"/>
    </row>
    <row r="22" spans="1:11" x14ac:dyDescent="0.2">
      <c r="A22" s="3">
        <v>16</v>
      </c>
      <c r="B22" s="4" t="s">
        <v>10</v>
      </c>
      <c r="C22" s="5" t="s">
        <v>142</v>
      </c>
      <c r="D22" s="5" t="s">
        <v>36</v>
      </c>
      <c r="E22" s="6" t="s">
        <v>13</v>
      </c>
      <c r="F22" s="5" t="s">
        <v>14</v>
      </c>
      <c r="G22" s="7">
        <v>0</v>
      </c>
      <c r="H22" s="7"/>
      <c r="I22" s="7"/>
      <c r="J22" s="7"/>
      <c r="K22" s="7"/>
    </row>
    <row r="23" spans="1:11" x14ac:dyDescent="0.2">
      <c r="A23" s="3">
        <v>17</v>
      </c>
      <c r="B23" s="4" t="s">
        <v>10</v>
      </c>
      <c r="C23" s="5" t="s">
        <v>143</v>
      </c>
      <c r="D23" s="5" t="s">
        <v>40</v>
      </c>
      <c r="E23" s="6" t="s">
        <v>13</v>
      </c>
      <c r="F23" s="5" t="s">
        <v>14</v>
      </c>
      <c r="G23" s="7">
        <v>200</v>
      </c>
      <c r="H23" s="7"/>
      <c r="I23" s="7"/>
      <c r="J23" s="7"/>
      <c r="K23" s="7"/>
    </row>
    <row r="24" spans="1:11" x14ac:dyDescent="0.2">
      <c r="A24" s="3">
        <v>18</v>
      </c>
      <c r="B24" s="4" t="s">
        <v>10</v>
      </c>
      <c r="C24" s="5" t="s">
        <v>144</v>
      </c>
      <c r="D24" s="5" t="s">
        <v>145</v>
      </c>
      <c r="E24" s="6" t="s">
        <v>13</v>
      </c>
      <c r="F24" s="5" t="s">
        <v>14</v>
      </c>
      <c r="G24" s="7"/>
      <c r="H24" s="7"/>
      <c r="I24" s="7"/>
      <c r="J24" s="7"/>
      <c r="K24" s="7"/>
    </row>
    <row r="25" spans="1:11" x14ac:dyDescent="0.2">
      <c r="A25" s="3">
        <v>19</v>
      </c>
      <c r="B25" s="4" t="s">
        <v>10</v>
      </c>
      <c r="C25" s="5" t="s">
        <v>146</v>
      </c>
      <c r="D25" s="5" t="s">
        <v>147</v>
      </c>
      <c r="E25" s="6" t="s">
        <v>13</v>
      </c>
      <c r="F25" s="5" t="s">
        <v>14</v>
      </c>
      <c r="G25" s="7"/>
      <c r="H25" s="7"/>
      <c r="I25" s="7"/>
      <c r="J25" s="7"/>
      <c r="K25" s="7"/>
    </row>
    <row r="26" spans="1:11" x14ac:dyDescent="0.2">
      <c r="A26" s="3">
        <v>20</v>
      </c>
      <c r="B26" s="4" t="s">
        <v>10</v>
      </c>
      <c r="C26" s="5" t="s">
        <v>148</v>
      </c>
      <c r="D26" s="5" t="s">
        <v>56</v>
      </c>
      <c r="E26" s="6" t="s">
        <v>13</v>
      </c>
      <c r="F26" s="5" t="s">
        <v>14</v>
      </c>
      <c r="G26" s="7"/>
      <c r="H26" s="7"/>
      <c r="I26" s="7"/>
      <c r="J26" s="7"/>
      <c r="K26" s="7"/>
    </row>
    <row r="27" spans="1:11" x14ac:dyDescent="0.2">
      <c r="A27" s="3">
        <v>21</v>
      </c>
      <c r="B27" s="4" t="s">
        <v>10</v>
      </c>
      <c r="C27" s="5" t="s">
        <v>149</v>
      </c>
      <c r="D27" s="5" t="s">
        <v>60</v>
      </c>
      <c r="E27" s="6" t="s">
        <v>13</v>
      </c>
      <c r="F27" s="5" t="s">
        <v>14</v>
      </c>
      <c r="G27" s="7">
        <v>161437.21000000002</v>
      </c>
      <c r="H27" s="7"/>
      <c r="I27" s="7"/>
      <c r="J27" s="7"/>
      <c r="K27" s="7"/>
    </row>
    <row r="28" spans="1:11" x14ac:dyDescent="0.2">
      <c r="A28" s="3">
        <v>22</v>
      </c>
      <c r="B28" s="4" t="s">
        <v>10</v>
      </c>
      <c r="C28" s="5" t="s">
        <v>150</v>
      </c>
      <c r="D28" s="5" t="s">
        <v>151</v>
      </c>
      <c r="E28" s="6" t="s">
        <v>13</v>
      </c>
      <c r="F28" s="5" t="s">
        <v>14</v>
      </c>
      <c r="G28" s="7"/>
      <c r="H28" s="7"/>
      <c r="I28" s="7"/>
      <c r="J28" s="7"/>
      <c r="K28" s="7"/>
    </row>
    <row r="29" spans="1:11" x14ac:dyDescent="0.2">
      <c r="A29" s="3">
        <v>23</v>
      </c>
      <c r="B29" s="4" t="s">
        <v>10</v>
      </c>
      <c r="C29" s="5" t="s">
        <v>152</v>
      </c>
      <c r="D29" s="5" t="s">
        <v>153</v>
      </c>
      <c r="E29" s="6" t="s">
        <v>13</v>
      </c>
      <c r="F29" s="5" t="s">
        <v>14</v>
      </c>
      <c r="G29" s="7">
        <v>1500</v>
      </c>
      <c r="H29" s="7"/>
      <c r="I29" s="7"/>
      <c r="J29" s="7"/>
      <c r="K29" s="7"/>
    </row>
    <row r="30" spans="1:11" x14ac:dyDescent="0.2">
      <c r="A30" s="3">
        <v>24</v>
      </c>
      <c r="B30" s="4" t="s">
        <v>10</v>
      </c>
      <c r="C30" s="5" t="s">
        <v>154</v>
      </c>
      <c r="D30" s="5" t="s">
        <v>155</v>
      </c>
      <c r="E30" s="6" t="s">
        <v>13</v>
      </c>
      <c r="F30" s="5" t="s">
        <v>14</v>
      </c>
      <c r="G30" s="7">
        <v>1500</v>
      </c>
      <c r="H30" s="7"/>
      <c r="I30" s="7"/>
      <c r="J30" s="7"/>
      <c r="K30" s="7"/>
    </row>
    <row r="31" spans="1:11" x14ac:dyDescent="0.2">
      <c r="A31" s="3">
        <v>25</v>
      </c>
      <c r="B31" s="4" t="s">
        <v>10</v>
      </c>
      <c r="C31" s="5" t="s">
        <v>156</v>
      </c>
      <c r="D31" s="5" t="s">
        <v>157</v>
      </c>
      <c r="E31" s="6" t="s">
        <v>13</v>
      </c>
      <c r="F31" s="5" t="s">
        <v>14</v>
      </c>
      <c r="G31" s="7">
        <v>1000</v>
      </c>
      <c r="H31" s="7"/>
      <c r="I31" s="7"/>
      <c r="J31" s="7"/>
      <c r="K31" s="7"/>
    </row>
    <row r="32" spans="1:11" x14ac:dyDescent="0.2">
      <c r="A32" s="3">
        <v>26</v>
      </c>
      <c r="B32" s="4" t="s">
        <v>10</v>
      </c>
      <c r="C32" s="5" t="s">
        <v>158</v>
      </c>
      <c r="D32" s="5" t="s">
        <v>159</v>
      </c>
      <c r="E32" s="6" t="s">
        <v>13</v>
      </c>
      <c r="F32" s="5" t="s">
        <v>14</v>
      </c>
      <c r="G32" s="7">
        <v>5000</v>
      </c>
      <c r="H32" s="7"/>
      <c r="I32" s="7"/>
      <c r="J32" s="7"/>
      <c r="K32" s="7"/>
    </row>
    <row r="33" spans="1:11" x14ac:dyDescent="0.2">
      <c r="A33" s="3">
        <v>27</v>
      </c>
      <c r="B33" s="4" t="s">
        <v>10</v>
      </c>
      <c r="C33" s="5" t="s">
        <v>160</v>
      </c>
      <c r="D33" s="5" t="s">
        <v>161</v>
      </c>
      <c r="E33" s="6" t="s">
        <v>13</v>
      </c>
      <c r="F33" s="5" t="s">
        <v>14</v>
      </c>
      <c r="G33" s="7"/>
      <c r="H33" s="7"/>
      <c r="I33" s="7"/>
      <c r="J33" s="7"/>
      <c r="K33" s="7"/>
    </row>
    <row r="34" spans="1:11" x14ac:dyDescent="0.2">
      <c r="A34" s="3">
        <v>28</v>
      </c>
      <c r="B34" s="4" t="s">
        <v>10</v>
      </c>
      <c r="C34" s="5" t="s">
        <v>162</v>
      </c>
      <c r="D34" s="5" t="s">
        <v>163</v>
      </c>
      <c r="E34" s="6" t="s">
        <v>13</v>
      </c>
      <c r="F34" s="5" t="s">
        <v>14</v>
      </c>
      <c r="G34" s="7"/>
      <c r="H34" s="7"/>
      <c r="I34" s="7"/>
      <c r="J34" s="7"/>
      <c r="K34" s="7"/>
    </row>
    <row r="35" spans="1:11" x14ac:dyDescent="0.2">
      <c r="A35" s="3">
        <v>29</v>
      </c>
      <c r="B35" s="4" t="s">
        <v>10</v>
      </c>
      <c r="C35" s="5" t="s">
        <v>164</v>
      </c>
      <c r="D35" s="5" t="s">
        <v>165</v>
      </c>
      <c r="E35" s="6" t="s">
        <v>13</v>
      </c>
      <c r="F35" s="5" t="s">
        <v>14</v>
      </c>
      <c r="G35" s="7"/>
      <c r="H35" s="7"/>
      <c r="I35" s="7"/>
      <c r="J35" s="7"/>
      <c r="K35" s="7"/>
    </row>
    <row r="36" spans="1:11" x14ac:dyDescent="0.2">
      <c r="A36" s="3">
        <v>30</v>
      </c>
      <c r="B36" s="4" t="s">
        <v>10</v>
      </c>
      <c r="C36" s="5" t="s">
        <v>166</v>
      </c>
      <c r="D36" s="5" t="s">
        <v>26</v>
      </c>
      <c r="E36" s="6" t="s">
        <v>13</v>
      </c>
      <c r="F36" s="5" t="s">
        <v>14</v>
      </c>
      <c r="G36" s="8"/>
      <c r="H36" s="7"/>
      <c r="I36" s="7"/>
      <c r="J36" s="7"/>
      <c r="K36" s="7"/>
    </row>
    <row r="37" spans="1:11" x14ac:dyDescent="0.2">
      <c r="A37" s="3">
        <v>32</v>
      </c>
      <c r="B37" s="4" t="s">
        <v>10</v>
      </c>
      <c r="C37" s="5" t="s">
        <v>167</v>
      </c>
      <c r="D37" s="5" t="s">
        <v>118</v>
      </c>
      <c r="E37" s="6" t="s">
        <v>13</v>
      </c>
      <c r="F37" s="5" t="s">
        <v>14</v>
      </c>
      <c r="G37" s="7">
        <f>SUM(G16:G36)</f>
        <v>338331.49</v>
      </c>
      <c r="H37" s="7"/>
      <c r="I37" s="7"/>
      <c r="J37" s="7"/>
      <c r="K37" s="7"/>
    </row>
    <row r="38" spans="1:11" x14ac:dyDescent="0.2">
      <c r="A38" s="3">
        <v>33</v>
      </c>
      <c r="B38" s="4"/>
      <c r="C38" s="5" t="s">
        <v>14</v>
      </c>
      <c r="D38" s="5" t="s">
        <v>14</v>
      </c>
      <c r="E38" s="6" t="s">
        <v>13</v>
      </c>
      <c r="F38" s="5" t="s">
        <v>14</v>
      </c>
      <c r="G38" s="7"/>
      <c r="H38" s="7"/>
      <c r="I38" s="7"/>
      <c r="J38" s="7"/>
      <c r="K38" s="7"/>
    </row>
    <row r="39" spans="1:11" x14ac:dyDescent="0.2">
      <c r="A39" s="3">
        <v>34</v>
      </c>
      <c r="B39" s="4" t="s">
        <v>10</v>
      </c>
      <c r="C39" s="5" t="s">
        <v>168</v>
      </c>
      <c r="D39" s="5" t="s">
        <v>169</v>
      </c>
      <c r="E39" s="6" t="s">
        <v>13</v>
      </c>
      <c r="F39" s="5" t="s">
        <v>14</v>
      </c>
      <c r="G39" s="7">
        <v>1500.7</v>
      </c>
      <c r="H39" s="7"/>
      <c r="I39" s="7"/>
      <c r="J39" s="7"/>
      <c r="K39" s="7"/>
    </row>
    <row r="40" spans="1:11" x14ac:dyDescent="0.2">
      <c r="A40" s="3">
        <v>35</v>
      </c>
      <c r="B40" s="4" t="s">
        <v>10</v>
      </c>
      <c r="C40" s="5" t="s">
        <v>170</v>
      </c>
      <c r="D40" s="5" t="s">
        <v>171</v>
      </c>
      <c r="E40" s="6" t="s">
        <v>13</v>
      </c>
      <c r="F40" s="5" t="s">
        <v>14</v>
      </c>
      <c r="G40" s="7">
        <v>0</v>
      </c>
      <c r="H40" s="7"/>
      <c r="I40" s="7"/>
      <c r="J40" s="7"/>
      <c r="K40" s="7"/>
    </row>
    <row r="41" spans="1:11" x14ac:dyDescent="0.2">
      <c r="A41" s="3">
        <v>36</v>
      </c>
      <c r="B41" s="4" t="s">
        <v>10</v>
      </c>
      <c r="C41" s="5" t="s">
        <v>172</v>
      </c>
      <c r="D41" s="5" t="s">
        <v>173</v>
      </c>
      <c r="E41" s="6" t="s">
        <v>13</v>
      </c>
      <c r="F41" s="5" t="s">
        <v>14</v>
      </c>
      <c r="G41" s="8">
        <v>38999.21</v>
      </c>
      <c r="H41" s="7"/>
      <c r="I41" s="7"/>
      <c r="J41" s="7"/>
      <c r="K41" s="7"/>
    </row>
    <row r="42" spans="1:11" x14ac:dyDescent="0.2">
      <c r="A42" s="3">
        <v>38</v>
      </c>
      <c r="B42" s="4" t="s">
        <v>10</v>
      </c>
      <c r="C42" s="5" t="s">
        <v>174</v>
      </c>
      <c r="D42" s="5" t="s">
        <v>109</v>
      </c>
      <c r="E42" s="6" t="s">
        <v>13</v>
      </c>
      <c r="F42" s="5" t="s">
        <v>14</v>
      </c>
      <c r="G42" s="8">
        <f>SUM(G39:G41)</f>
        <v>40499.909999999996</v>
      </c>
      <c r="H42" s="7"/>
      <c r="I42" s="7"/>
      <c r="J42" s="7"/>
      <c r="K42" s="7"/>
    </row>
    <row r="43" spans="1:11" ht="16" thickBot="1" x14ac:dyDescent="0.25">
      <c r="A43" s="3">
        <v>40</v>
      </c>
      <c r="B43" s="4" t="s">
        <v>10</v>
      </c>
      <c r="C43" s="5" t="s">
        <v>175</v>
      </c>
      <c r="D43" s="5" t="s">
        <v>176</v>
      </c>
      <c r="E43" s="6" t="s">
        <v>13</v>
      </c>
      <c r="F43" s="5" t="s">
        <v>14</v>
      </c>
      <c r="G43" s="9">
        <f>G14-G37-G42</f>
        <v>-224436.4</v>
      </c>
      <c r="H43" s="7"/>
      <c r="I43" s="7"/>
      <c r="J43" s="7"/>
      <c r="K43" s="7"/>
    </row>
    <row r="44" spans="1:11" ht="16" thickTop="1" x14ac:dyDescent="0.2">
      <c r="A44" s="3"/>
      <c r="B44" s="4"/>
      <c r="C44" s="5"/>
      <c r="D44" s="5"/>
      <c r="E44" s="6"/>
      <c r="F44" s="5"/>
      <c r="G44" s="7"/>
      <c r="H44" s="7"/>
      <c r="I44" s="7"/>
      <c r="J44" s="7"/>
      <c r="K44" s="7"/>
    </row>
    <row r="45" spans="1:11" x14ac:dyDescent="0.2">
      <c r="A45" s="3"/>
      <c r="B45" s="4"/>
      <c r="C45" s="5"/>
      <c r="D45" s="5"/>
      <c r="E45" s="6"/>
      <c r="F45" s="5"/>
      <c r="G45" s="7"/>
      <c r="H45" s="7"/>
      <c r="I45" s="7"/>
      <c r="J45" s="7"/>
      <c r="K45" s="7"/>
    </row>
    <row r="46" spans="1:11" x14ac:dyDescent="0.2">
      <c r="A46" s="3"/>
      <c r="B46" s="4"/>
      <c r="C46" s="5"/>
      <c r="D46" s="5"/>
      <c r="E46" s="6"/>
      <c r="F46" s="5"/>
      <c r="G46" s="7"/>
      <c r="H46" s="7"/>
      <c r="I46" s="7"/>
      <c r="J46" s="7"/>
      <c r="K46" s="7"/>
    </row>
    <row r="47" spans="1:11" x14ac:dyDescent="0.2">
      <c r="A47" s="3"/>
      <c r="B47" s="4"/>
      <c r="C47" s="5"/>
      <c r="D47" s="5"/>
      <c r="E47" s="6"/>
      <c r="F47" s="5"/>
      <c r="G47" s="7"/>
      <c r="H47" s="7"/>
      <c r="I47" s="7"/>
      <c r="J47" s="7"/>
      <c r="K47" s="7"/>
    </row>
    <row r="48" spans="1:11" x14ac:dyDescent="0.2">
      <c r="A48" s="3"/>
      <c r="B48" s="4"/>
      <c r="C48" s="5"/>
      <c r="D48" s="5"/>
      <c r="E48" s="6"/>
      <c r="F48" s="5"/>
      <c r="G48" s="7"/>
      <c r="H48" s="7"/>
      <c r="I48" s="7"/>
      <c r="J48" s="7"/>
      <c r="K48" s="7"/>
    </row>
    <row r="49" spans="1:11" x14ac:dyDescent="0.2">
      <c r="A49" s="3"/>
      <c r="B49" s="4"/>
      <c r="C49" s="5"/>
      <c r="D49" s="5"/>
      <c r="E49" s="6"/>
      <c r="F49" s="5"/>
      <c r="G49" s="7"/>
      <c r="H49" s="7"/>
      <c r="I49" s="7"/>
      <c r="J49" s="7"/>
      <c r="K49" s="7"/>
    </row>
    <row r="50" spans="1:11" x14ac:dyDescent="0.2">
      <c r="A50" s="3"/>
      <c r="B50" s="4"/>
      <c r="C50" s="5"/>
      <c r="D50" s="5"/>
      <c r="E50" s="6"/>
      <c r="F50" s="5"/>
      <c r="G50" s="7"/>
      <c r="H50" s="7"/>
      <c r="I50" s="7"/>
      <c r="J50" s="7"/>
      <c r="K50" s="7"/>
    </row>
    <row r="51" spans="1:11" x14ac:dyDescent="0.2">
      <c r="A51" s="3"/>
      <c r="B51" s="4"/>
      <c r="C51" s="5"/>
      <c r="D51" s="5"/>
      <c r="E51" s="6"/>
      <c r="F51" s="5"/>
      <c r="G51" s="7"/>
      <c r="H51" s="7"/>
      <c r="I51" s="7"/>
      <c r="J51" s="7"/>
      <c r="K51" s="7"/>
    </row>
    <row r="52" spans="1:11" x14ac:dyDescent="0.2">
      <c r="A52" s="3"/>
      <c r="B52" s="4"/>
      <c r="C52" s="5"/>
      <c r="D52" s="5"/>
      <c r="E52" s="6"/>
      <c r="F52" s="5"/>
      <c r="G52" s="7"/>
      <c r="H52" s="7"/>
      <c r="I52" s="7"/>
      <c r="J52" s="7"/>
      <c r="K52" s="7"/>
    </row>
    <row r="53" spans="1:11" x14ac:dyDescent="0.2">
      <c r="A53" s="3"/>
      <c r="B53" s="4"/>
      <c r="C53" s="5"/>
      <c r="D53" s="5"/>
      <c r="E53" s="6"/>
      <c r="F53" s="5"/>
      <c r="G53" s="7"/>
      <c r="H53" s="7"/>
      <c r="I53" s="7"/>
      <c r="J53" s="7"/>
      <c r="K53" s="7"/>
    </row>
    <row r="54" spans="1:11" x14ac:dyDescent="0.2">
      <c r="A54" s="3"/>
      <c r="B54" s="4"/>
      <c r="C54" s="5"/>
      <c r="D54" s="5"/>
      <c r="E54" s="6"/>
      <c r="F54" s="5"/>
      <c r="G54" s="7"/>
      <c r="H54" s="7"/>
      <c r="I54" s="7"/>
      <c r="J54" s="7"/>
      <c r="K54" s="7"/>
    </row>
    <row r="55" spans="1:11" x14ac:dyDescent="0.2">
      <c r="A55" s="3"/>
      <c r="B55" s="4"/>
      <c r="C55" s="5"/>
      <c r="D55" s="5"/>
      <c r="E55" s="6"/>
      <c r="F55" s="5"/>
      <c r="G55" s="7"/>
      <c r="H55" s="7"/>
      <c r="I55" s="7"/>
      <c r="J55" s="7"/>
      <c r="K55" s="7"/>
    </row>
    <row r="56" spans="1:11" x14ac:dyDescent="0.2">
      <c r="A56" s="3"/>
      <c r="B56" s="4"/>
      <c r="C56" s="5"/>
      <c r="D56" s="5"/>
      <c r="E56" s="6"/>
      <c r="F56" s="5"/>
      <c r="G56" s="7"/>
      <c r="H56" s="7"/>
      <c r="I56" s="7"/>
      <c r="J56" s="7"/>
      <c r="K56" s="7"/>
    </row>
    <row r="57" spans="1:11" x14ac:dyDescent="0.2">
      <c r="A57" s="3"/>
      <c r="B57" s="4"/>
      <c r="C57" s="5"/>
      <c r="D57" s="5"/>
      <c r="E57" s="6"/>
      <c r="F57" s="5"/>
      <c r="G57" s="7"/>
      <c r="H57" s="7"/>
      <c r="I57" s="7"/>
      <c r="J57" s="7"/>
      <c r="K57" s="7"/>
    </row>
    <row r="58" spans="1:11" x14ac:dyDescent="0.2">
      <c r="A58" s="3"/>
      <c r="B58" s="4"/>
      <c r="C58" s="5"/>
      <c r="D58" s="5"/>
      <c r="E58" s="6"/>
      <c r="F58" s="5"/>
      <c r="G58" s="7"/>
      <c r="H58" s="7"/>
      <c r="I58" s="7"/>
      <c r="J58" s="7"/>
      <c r="K58" s="7"/>
    </row>
    <row r="59" spans="1:11" x14ac:dyDescent="0.2">
      <c r="A59" s="3"/>
      <c r="B59" s="4"/>
      <c r="C59" s="5"/>
      <c r="D59" s="5"/>
      <c r="E59" s="6"/>
      <c r="F59" s="5"/>
      <c r="G59" s="7"/>
      <c r="H59" s="7"/>
      <c r="I59" s="7"/>
      <c r="J59" s="7"/>
      <c r="K59" s="7"/>
    </row>
    <row r="60" spans="1:11" x14ac:dyDescent="0.2">
      <c r="A60" s="3"/>
      <c r="B60" s="4"/>
      <c r="C60" s="5"/>
      <c r="D60" s="5"/>
      <c r="E60" s="6"/>
      <c r="F60" s="5"/>
      <c r="G60" s="7"/>
      <c r="H60" s="7"/>
      <c r="I60" s="7"/>
      <c r="J60" s="7"/>
      <c r="K60" s="7"/>
    </row>
    <row r="61" spans="1:11" x14ac:dyDescent="0.2">
      <c r="A61" s="3"/>
      <c r="B61" s="4"/>
      <c r="C61" s="5"/>
      <c r="D61" s="5"/>
      <c r="E61" s="6"/>
      <c r="F61" s="5"/>
      <c r="G61" s="7"/>
      <c r="H61" s="7"/>
      <c r="I61" s="7"/>
      <c r="J61" s="7"/>
      <c r="K61" s="7"/>
    </row>
    <row r="62" spans="1:11" x14ac:dyDescent="0.2">
      <c r="A62" s="3"/>
      <c r="B62" s="4"/>
      <c r="C62" s="5"/>
      <c r="D62" s="5"/>
      <c r="E62" s="6"/>
      <c r="F62" s="5"/>
      <c r="G62" s="7"/>
      <c r="H62" s="7"/>
      <c r="I62" s="7"/>
      <c r="J62" s="7"/>
      <c r="K62" s="7"/>
    </row>
    <row r="63" spans="1:11" x14ac:dyDescent="0.2">
      <c r="A63" s="3"/>
      <c r="B63" s="4"/>
      <c r="C63" s="5"/>
      <c r="D63" s="5"/>
      <c r="E63" s="6"/>
      <c r="F63" s="5"/>
      <c r="G63" s="7"/>
      <c r="H63" s="7"/>
      <c r="I63" s="7"/>
      <c r="J63" s="7"/>
      <c r="K63" s="7"/>
    </row>
    <row r="64" spans="1:11" x14ac:dyDescent="0.2">
      <c r="A64" s="3"/>
      <c r="B64" s="4"/>
      <c r="C64" s="5"/>
      <c r="D64" s="5"/>
      <c r="E64" s="6"/>
      <c r="F64" s="5"/>
      <c r="G64" s="7"/>
      <c r="H64" s="7"/>
      <c r="I64" s="7"/>
      <c r="J64" s="7"/>
      <c r="K64" s="7"/>
    </row>
    <row r="65" spans="1:11" x14ac:dyDescent="0.2">
      <c r="A65" s="3"/>
      <c r="B65" s="4"/>
      <c r="C65" s="5"/>
      <c r="D65" s="5"/>
      <c r="E65" s="6"/>
      <c r="F65" s="5"/>
      <c r="G65" s="7"/>
      <c r="H65" s="7"/>
      <c r="I65" s="7"/>
      <c r="J65" s="7"/>
      <c r="K65" s="7"/>
    </row>
    <row r="66" spans="1:11" x14ac:dyDescent="0.2">
      <c r="A66" s="3"/>
      <c r="B66" s="4"/>
      <c r="C66" s="5"/>
      <c r="D66" s="5"/>
      <c r="E66" s="6"/>
      <c r="F66" s="5"/>
      <c r="G66" s="7"/>
      <c r="H66" s="7"/>
      <c r="I66" s="7"/>
      <c r="J66" s="7"/>
      <c r="K66" s="7"/>
    </row>
    <row r="67" spans="1:11" x14ac:dyDescent="0.2">
      <c r="A67" s="3"/>
      <c r="B67" s="4"/>
      <c r="C67" s="5"/>
      <c r="D67" s="5"/>
      <c r="E67" s="6"/>
      <c r="F67" s="5"/>
      <c r="G67" s="7"/>
      <c r="H67" s="7"/>
      <c r="I67" s="7"/>
      <c r="J67" s="7"/>
      <c r="K67" s="7"/>
    </row>
    <row r="68" spans="1:11" x14ac:dyDescent="0.2">
      <c r="A68" s="3"/>
      <c r="B68" s="4"/>
      <c r="C68" s="5"/>
      <c r="D68" s="5"/>
      <c r="E68" s="6"/>
      <c r="F68" s="5"/>
      <c r="G68" s="7"/>
      <c r="H68" s="7"/>
      <c r="I68" s="7"/>
      <c r="J68" s="7"/>
      <c r="K68" s="7"/>
    </row>
    <row r="69" spans="1:11" x14ac:dyDescent="0.2">
      <c r="A69" s="3"/>
      <c r="B69" s="4"/>
      <c r="C69" s="5"/>
      <c r="D69" s="5"/>
      <c r="E69" s="6"/>
      <c r="F69" s="5"/>
      <c r="G69" s="7"/>
      <c r="H69" s="7"/>
      <c r="I69" s="7"/>
      <c r="J69" s="7"/>
      <c r="K69" s="7"/>
    </row>
    <row r="70" spans="1:11" x14ac:dyDescent="0.2">
      <c r="A70" s="3"/>
      <c r="B70" s="4"/>
      <c r="C70" s="5"/>
      <c r="D70" s="5"/>
      <c r="E70" s="6"/>
      <c r="F70" s="5"/>
      <c r="G70" s="7"/>
      <c r="H70" s="7"/>
      <c r="I70" s="7"/>
      <c r="J70" s="7"/>
      <c r="K70" s="7"/>
    </row>
    <row r="71" spans="1:11" x14ac:dyDescent="0.2">
      <c r="A71" s="3"/>
      <c r="B71" s="4"/>
      <c r="C71" s="5"/>
      <c r="D71" s="5"/>
      <c r="E71" s="6"/>
      <c r="F71" s="5"/>
      <c r="G71" s="7"/>
      <c r="H71" s="7"/>
      <c r="I71" s="7"/>
      <c r="J71" s="7"/>
      <c r="K71" s="7"/>
    </row>
    <row r="72" spans="1:11" x14ac:dyDescent="0.2">
      <c r="A72" s="3"/>
      <c r="B72" s="4"/>
      <c r="C72" s="5"/>
      <c r="D72" s="5"/>
      <c r="E72" s="6"/>
      <c r="F72" s="5"/>
      <c r="G72" s="7"/>
      <c r="H72" s="7"/>
      <c r="I72" s="7"/>
      <c r="J72" s="7"/>
      <c r="K72" s="7"/>
    </row>
    <row r="73" spans="1:11" x14ac:dyDescent="0.2">
      <c r="A73" s="3"/>
      <c r="B73" s="4"/>
      <c r="C73" s="5"/>
      <c r="D73" s="5"/>
      <c r="E73" s="6"/>
      <c r="F73" s="5"/>
      <c r="G73" s="7"/>
      <c r="H73" s="7"/>
      <c r="I73" s="7"/>
      <c r="J73" s="7"/>
      <c r="K73" s="7"/>
    </row>
    <row r="74" spans="1:11" x14ac:dyDescent="0.2">
      <c r="A74" s="3"/>
      <c r="B74" s="4"/>
      <c r="C74" s="5"/>
      <c r="D74" s="5"/>
      <c r="E74" s="6"/>
      <c r="F74" s="5"/>
      <c r="G74" s="7"/>
      <c r="H74" s="7"/>
      <c r="I74" s="7"/>
      <c r="J74" s="7"/>
      <c r="K74" s="7"/>
    </row>
    <row r="75" spans="1:11" x14ac:dyDescent="0.2">
      <c r="A75" s="3"/>
      <c r="B75" s="4"/>
      <c r="C75" s="5"/>
      <c r="D75" s="5"/>
      <c r="E75" s="6"/>
      <c r="F75" s="5"/>
      <c r="G75" s="7"/>
      <c r="H75" s="7"/>
      <c r="I75" s="7"/>
      <c r="J75" s="7"/>
      <c r="K75" s="7"/>
    </row>
    <row r="76" spans="1:11" x14ac:dyDescent="0.2">
      <c r="A76" s="3"/>
      <c r="B76" s="4"/>
      <c r="C76" s="5"/>
      <c r="D76" s="5"/>
      <c r="E76" s="6"/>
      <c r="F76" s="5"/>
      <c r="G76" s="7"/>
      <c r="H76" s="7"/>
      <c r="I76" s="7"/>
      <c r="J76" s="7"/>
      <c r="K76" s="7"/>
    </row>
    <row r="77" spans="1:11" x14ac:dyDescent="0.2">
      <c r="A77" s="3"/>
      <c r="B77" s="4"/>
      <c r="C77" s="5"/>
      <c r="D77" s="5"/>
      <c r="E77" s="6"/>
      <c r="F77" s="5"/>
      <c r="G77" s="7"/>
      <c r="H77" s="7"/>
      <c r="I77" s="7"/>
      <c r="J77" s="7"/>
      <c r="K77" s="7"/>
    </row>
    <row r="78" spans="1:11" x14ac:dyDescent="0.2">
      <c r="A78" s="3"/>
      <c r="B78" s="4"/>
      <c r="C78" s="5"/>
      <c r="D78" s="5"/>
      <c r="E78" s="6"/>
      <c r="F78" s="5"/>
      <c r="G78" s="7"/>
      <c r="H78" s="7"/>
      <c r="I78" s="7"/>
      <c r="J78" s="7"/>
      <c r="K78" s="7"/>
    </row>
    <row r="79" spans="1:11" x14ac:dyDescent="0.2">
      <c r="A79" s="3"/>
      <c r="B79" s="4"/>
      <c r="C79" s="5"/>
      <c r="D79" s="5"/>
      <c r="E79" s="6"/>
      <c r="F79" s="5"/>
      <c r="G79" s="7"/>
      <c r="H79" s="7"/>
      <c r="I79" s="7"/>
      <c r="J79" s="7"/>
      <c r="K79" s="7"/>
    </row>
    <row r="80" spans="1:11" x14ac:dyDescent="0.2">
      <c r="A80" s="3"/>
      <c r="B80" s="4"/>
      <c r="C80" s="5"/>
      <c r="D80" s="5"/>
      <c r="E80" s="6"/>
      <c r="F80" s="5"/>
      <c r="G80" s="7"/>
      <c r="H80" s="7"/>
      <c r="I80" s="7"/>
      <c r="J80" s="7"/>
      <c r="K80" s="7"/>
    </row>
    <row r="81" spans="1:11" x14ac:dyDescent="0.2">
      <c r="A81" s="3"/>
      <c r="B81" s="4"/>
      <c r="C81" s="5"/>
      <c r="D81" s="5"/>
      <c r="E81" s="6"/>
      <c r="F81" s="5"/>
      <c r="G81" s="7"/>
      <c r="H81" s="7"/>
      <c r="I81" s="7"/>
      <c r="J81" s="7"/>
      <c r="K81" s="7"/>
    </row>
    <row r="82" spans="1:11" x14ac:dyDescent="0.2">
      <c r="A82" s="3"/>
      <c r="B82" s="4"/>
      <c r="C82" s="5"/>
      <c r="D82" s="5"/>
      <c r="E82" s="6"/>
      <c r="F82" s="5"/>
      <c r="G82" s="7"/>
      <c r="H82" s="7"/>
      <c r="I82" s="7"/>
      <c r="J82" s="7"/>
      <c r="K82" s="7"/>
    </row>
    <row r="83" spans="1:11" x14ac:dyDescent="0.2">
      <c r="A83" s="3"/>
      <c r="B83" s="4"/>
      <c r="C83" s="5"/>
      <c r="D83" s="5"/>
      <c r="E83" s="6"/>
      <c r="F83" s="5"/>
      <c r="G83" s="7"/>
      <c r="H83" s="7"/>
      <c r="I83" s="7"/>
      <c r="J83" s="7"/>
      <c r="K83" s="7"/>
    </row>
    <row r="84" spans="1:11" x14ac:dyDescent="0.2">
      <c r="A84" s="3"/>
      <c r="B84" s="4"/>
      <c r="C84" s="5"/>
      <c r="D84" s="5"/>
      <c r="E84" s="6"/>
      <c r="F84" s="5"/>
      <c r="G84" s="7"/>
      <c r="H84" s="7"/>
      <c r="I84" s="7"/>
      <c r="J84" s="7"/>
      <c r="K84" s="7"/>
    </row>
  </sheetData>
  <mergeCells count="3">
    <mergeCell ref="A1:K1"/>
    <mergeCell ref="A3:K3"/>
    <mergeCell ref="A5:K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61900-4472-418E-99DC-58D8FD4E6F85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95677-D887-42AD-B278-D3BFE2C2366A}">
  <sheetPr>
    <tabColor rgb="FFFFC000"/>
  </sheetPr>
  <dimension ref="A1:AA113"/>
  <sheetViews>
    <sheetView tabSelected="1" topLeftCell="A24" zoomScale="107" workbookViewId="0">
      <selection activeCell="AE41" sqref="AE41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3.1640625" bestFit="1" customWidth="1"/>
    <col min="4" max="4" width="28.5" bestFit="1" customWidth="1"/>
    <col min="5" max="6" width="2.83203125" bestFit="1" customWidth="1"/>
    <col min="7" max="7" width="19.1640625" bestFit="1" customWidth="1"/>
    <col min="8" max="11" width="1" bestFit="1" customWidth="1"/>
    <col min="12" max="12" width="12" hidden="1" customWidth="1"/>
    <col min="13" max="13" width="10.1640625" hidden="1" customWidth="1"/>
    <col min="14" max="27" width="8.6640625" hidden="1" customWidth="1"/>
    <col min="28" max="29" width="8.6640625" customWidth="1"/>
  </cols>
  <sheetData>
    <row r="1" spans="1:20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20" ht="18" x14ac:dyDescent="0.2">
      <c r="A3" s="35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20" ht="16" x14ac:dyDescent="0.2">
      <c r="A5" s="36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20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1362</v>
      </c>
      <c r="H7" s="1" t="s">
        <v>9</v>
      </c>
      <c r="I7" s="1" t="s">
        <v>9</v>
      </c>
      <c r="J7" s="1" t="s">
        <v>9</v>
      </c>
      <c r="K7" s="1" t="s">
        <v>9</v>
      </c>
      <c r="L7" s="1" t="s">
        <v>1360</v>
      </c>
    </row>
    <row r="8" spans="1:20" x14ac:dyDescent="0.2">
      <c r="A8" s="3">
        <v>1</v>
      </c>
      <c r="B8" s="4" t="s">
        <v>10</v>
      </c>
      <c r="C8" s="5" t="s">
        <v>11</v>
      </c>
      <c r="D8" s="5" t="s">
        <v>12</v>
      </c>
      <c r="E8" s="6" t="s">
        <v>13</v>
      </c>
      <c r="F8" s="5" t="s">
        <v>14</v>
      </c>
      <c r="G8" s="7">
        <v>15000</v>
      </c>
      <c r="H8" s="7"/>
      <c r="I8" s="7"/>
      <c r="J8" s="7"/>
      <c r="K8" s="7"/>
      <c r="L8" s="7">
        <v>491.74</v>
      </c>
      <c r="R8" s="17" t="s">
        <v>1292</v>
      </c>
      <c r="S8" t="s">
        <v>1293</v>
      </c>
      <c r="T8">
        <v>76298</v>
      </c>
    </row>
    <row r="9" spans="1:20" x14ac:dyDescent="0.2">
      <c r="A9" s="3">
        <v>2</v>
      </c>
      <c r="B9" s="4" t="s">
        <v>10</v>
      </c>
      <c r="C9" s="5" t="s">
        <v>15</v>
      </c>
      <c r="D9" s="5" t="s">
        <v>16</v>
      </c>
      <c r="E9" s="6" t="s">
        <v>13</v>
      </c>
      <c r="F9" s="5" t="s">
        <v>14</v>
      </c>
      <c r="G9" s="7"/>
      <c r="H9" s="7"/>
      <c r="I9" s="7"/>
      <c r="J9" s="7"/>
      <c r="K9" s="7"/>
      <c r="L9" s="7">
        <v>0</v>
      </c>
      <c r="S9" t="s">
        <v>1294</v>
      </c>
      <c r="T9" s="18">
        <v>59794</v>
      </c>
    </row>
    <row r="10" spans="1:20" x14ac:dyDescent="0.2">
      <c r="A10" s="3">
        <v>3</v>
      </c>
      <c r="B10" s="4" t="s">
        <v>10</v>
      </c>
      <c r="C10" s="5" t="s">
        <v>17</v>
      </c>
      <c r="D10" s="5" t="s">
        <v>18</v>
      </c>
      <c r="E10" s="6" t="s">
        <v>13</v>
      </c>
      <c r="F10" s="5" t="s">
        <v>14</v>
      </c>
      <c r="G10" s="7"/>
      <c r="H10" s="7"/>
      <c r="I10" s="7"/>
      <c r="J10" s="7"/>
      <c r="K10" s="7"/>
      <c r="L10" s="7">
        <v>0</v>
      </c>
      <c r="T10">
        <v>136092</v>
      </c>
    </row>
    <row r="11" spans="1:20" x14ac:dyDescent="0.2">
      <c r="A11" s="3">
        <v>4</v>
      </c>
      <c r="B11" s="4" t="s">
        <v>10</v>
      </c>
      <c r="C11" s="5" t="s">
        <v>19</v>
      </c>
      <c r="D11" s="5" t="s">
        <v>20</v>
      </c>
      <c r="E11" s="6" t="s">
        <v>13</v>
      </c>
      <c r="F11" s="5" t="s">
        <v>14</v>
      </c>
      <c r="G11" s="7"/>
      <c r="H11" s="7"/>
      <c r="I11" s="7"/>
      <c r="J11" s="7"/>
      <c r="K11" s="7"/>
      <c r="L11" s="7">
        <v>0</v>
      </c>
    </row>
    <row r="12" spans="1:20" x14ac:dyDescent="0.2">
      <c r="A12" s="3">
        <v>5</v>
      </c>
      <c r="B12" s="4" t="s">
        <v>10</v>
      </c>
      <c r="C12" s="5" t="s">
        <v>21</v>
      </c>
      <c r="D12" s="5" t="s">
        <v>22</v>
      </c>
      <c r="E12" s="6" t="s">
        <v>13</v>
      </c>
      <c r="F12" s="5" t="s">
        <v>14</v>
      </c>
      <c r="G12" s="7">
        <v>1000</v>
      </c>
      <c r="H12" s="7"/>
      <c r="I12" s="7"/>
      <c r="J12" s="7"/>
      <c r="K12" s="7"/>
      <c r="L12" s="7">
        <v>202.25</v>
      </c>
    </row>
    <row r="13" spans="1:20" x14ac:dyDescent="0.2">
      <c r="A13" s="3">
        <v>6</v>
      </c>
      <c r="B13" s="4" t="s">
        <v>10</v>
      </c>
      <c r="C13" s="5" t="s">
        <v>23</v>
      </c>
      <c r="D13" s="5" t="s">
        <v>24</v>
      </c>
      <c r="E13" s="6" t="s">
        <v>13</v>
      </c>
      <c r="F13" s="5" t="s">
        <v>14</v>
      </c>
      <c r="G13" s="7">
        <v>8000</v>
      </c>
      <c r="H13" s="7"/>
      <c r="I13" s="7"/>
      <c r="J13" s="7"/>
      <c r="K13" s="7"/>
      <c r="L13" s="7">
        <v>7051.13</v>
      </c>
    </row>
    <row r="14" spans="1:20" x14ac:dyDescent="0.2">
      <c r="A14" s="3">
        <v>7</v>
      </c>
      <c r="B14" s="4" t="s">
        <v>10</v>
      </c>
      <c r="C14" s="5" t="s">
        <v>25</v>
      </c>
      <c r="D14" s="5" t="s">
        <v>26</v>
      </c>
      <c r="E14" s="6" t="s">
        <v>13</v>
      </c>
      <c r="F14" s="5" t="s">
        <v>14</v>
      </c>
      <c r="G14" s="7">
        <v>5000</v>
      </c>
      <c r="H14" s="7"/>
      <c r="I14" s="7"/>
      <c r="J14" s="7"/>
      <c r="K14" s="7"/>
      <c r="L14">
        <v>3000</v>
      </c>
      <c r="M14" s="16" t="s">
        <v>1289</v>
      </c>
      <c r="R14" t="s">
        <v>1290</v>
      </c>
    </row>
    <row r="15" spans="1:20" x14ac:dyDescent="0.2">
      <c r="A15" s="3">
        <v>8</v>
      </c>
      <c r="B15" s="4" t="s">
        <v>10</v>
      </c>
      <c r="C15" s="5" t="s">
        <v>27</v>
      </c>
      <c r="D15" s="5" t="s">
        <v>28</v>
      </c>
      <c r="E15" s="6" t="s">
        <v>13</v>
      </c>
      <c r="F15" s="5" t="s">
        <v>14</v>
      </c>
      <c r="G15" s="7">
        <f>326969.42+15000</f>
        <v>341969.42</v>
      </c>
      <c r="H15" s="7"/>
      <c r="I15" s="7"/>
      <c r="J15" s="7"/>
      <c r="K15" s="7"/>
      <c r="L15">
        <f>T10</f>
        <v>136092</v>
      </c>
      <c r="M15" t="s">
        <v>1291</v>
      </c>
    </row>
    <row r="16" spans="1:20" x14ac:dyDescent="0.2">
      <c r="A16" s="3">
        <v>9</v>
      </c>
      <c r="B16" s="4" t="s">
        <v>10</v>
      </c>
      <c r="C16" s="5" t="s">
        <v>29</v>
      </c>
      <c r="D16" s="5" t="s">
        <v>30</v>
      </c>
      <c r="E16" s="6" t="s">
        <v>13</v>
      </c>
      <c r="F16" s="5" t="s">
        <v>14</v>
      </c>
      <c r="G16" s="7"/>
      <c r="H16" s="7"/>
      <c r="I16" s="7"/>
      <c r="J16" s="7"/>
      <c r="K16" s="7"/>
      <c r="L16">
        <v>0</v>
      </c>
      <c r="M16" s="16" t="s">
        <v>1295</v>
      </c>
    </row>
    <row r="17" spans="1:25" x14ac:dyDescent="0.2">
      <c r="A17" s="3">
        <v>10</v>
      </c>
      <c r="B17" s="4" t="s">
        <v>10</v>
      </c>
      <c r="C17" s="5" t="s">
        <v>31</v>
      </c>
      <c r="D17" s="5" t="s">
        <v>32</v>
      </c>
      <c r="E17" s="6" t="s">
        <v>13</v>
      </c>
      <c r="F17" s="5" t="s">
        <v>14</v>
      </c>
      <c r="G17" s="7"/>
      <c r="H17" s="7"/>
      <c r="I17" s="7"/>
      <c r="J17" s="7"/>
      <c r="K17" s="7"/>
      <c r="L17">
        <v>0</v>
      </c>
      <c r="M17" s="16" t="s">
        <v>1295</v>
      </c>
    </row>
    <row r="18" spans="1:25" x14ac:dyDescent="0.2">
      <c r="A18" s="3">
        <v>11</v>
      </c>
      <c r="B18" s="4" t="s">
        <v>10</v>
      </c>
      <c r="C18" s="5" t="s">
        <v>33</v>
      </c>
      <c r="D18" s="5" t="s">
        <v>34</v>
      </c>
      <c r="E18" s="6" t="s">
        <v>13</v>
      </c>
      <c r="F18" s="5" t="s">
        <v>14</v>
      </c>
      <c r="G18" s="7"/>
      <c r="H18" s="7"/>
      <c r="I18" s="7"/>
      <c r="J18" s="7"/>
      <c r="K18" s="7"/>
      <c r="L18" s="7">
        <v>1637.3</v>
      </c>
    </row>
    <row r="19" spans="1:25" x14ac:dyDescent="0.2">
      <c r="A19" s="3">
        <v>12</v>
      </c>
      <c r="B19" s="4" t="s">
        <v>10</v>
      </c>
      <c r="C19" s="5" t="s">
        <v>35</v>
      </c>
      <c r="D19" s="5" t="s">
        <v>36</v>
      </c>
      <c r="E19" s="6" t="s">
        <v>13</v>
      </c>
      <c r="F19" s="5" t="s">
        <v>14</v>
      </c>
      <c r="G19" s="7"/>
      <c r="H19" s="7"/>
      <c r="I19" s="7"/>
      <c r="J19" s="7"/>
      <c r="K19" s="7"/>
      <c r="L19" s="7">
        <v>232</v>
      </c>
    </row>
    <row r="20" spans="1:25" x14ac:dyDescent="0.2">
      <c r="A20" s="3">
        <v>13</v>
      </c>
      <c r="B20" s="4" t="s">
        <v>10</v>
      </c>
      <c r="C20" s="5" t="s">
        <v>37</v>
      </c>
      <c r="D20" s="5" t="s">
        <v>38</v>
      </c>
      <c r="E20" s="6" t="s">
        <v>13</v>
      </c>
      <c r="F20" s="5" t="s">
        <v>14</v>
      </c>
      <c r="G20" s="7">
        <v>97365.41</v>
      </c>
      <c r="H20" s="7"/>
      <c r="I20" s="7"/>
      <c r="J20" s="7"/>
      <c r="K20" s="7"/>
      <c r="L20" s="7">
        <v>4.9800000000000004</v>
      </c>
    </row>
    <row r="21" spans="1:25" x14ac:dyDescent="0.2">
      <c r="A21" s="3">
        <v>14</v>
      </c>
      <c r="B21" s="4" t="s">
        <v>10</v>
      </c>
      <c r="C21" s="5" t="s">
        <v>39</v>
      </c>
      <c r="D21" s="5" t="s">
        <v>40</v>
      </c>
      <c r="E21" s="6" t="s">
        <v>13</v>
      </c>
      <c r="F21" s="5" t="s">
        <v>14</v>
      </c>
      <c r="G21" s="7">
        <v>10000</v>
      </c>
      <c r="H21" s="7"/>
      <c r="I21" s="7"/>
      <c r="J21" s="7"/>
      <c r="K21" s="7"/>
      <c r="L21" s="7">
        <v>7287.85</v>
      </c>
    </row>
    <row r="22" spans="1:25" x14ac:dyDescent="0.2">
      <c r="A22" s="3">
        <v>15</v>
      </c>
      <c r="B22" s="4" t="s">
        <v>10</v>
      </c>
      <c r="C22" s="5" t="s">
        <v>41</v>
      </c>
      <c r="D22" s="5" t="s">
        <v>42</v>
      </c>
      <c r="E22" s="6" t="s">
        <v>13</v>
      </c>
      <c r="F22" s="5" t="s">
        <v>14</v>
      </c>
      <c r="G22" s="7">
        <v>20000</v>
      </c>
      <c r="H22" s="7"/>
      <c r="I22" s="7"/>
      <c r="J22" s="7"/>
      <c r="K22" s="7"/>
      <c r="L22" s="7">
        <v>0</v>
      </c>
    </row>
    <row r="23" spans="1:25" x14ac:dyDescent="0.2">
      <c r="A23" s="3">
        <v>16</v>
      </c>
      <c r="B23" s="4" t="s">
        <v>10</v>
      </c>
      <c r="C23" s="5" t="s">
        <v>43</v>
      </c>
      <c r="D23" s="5" t="s">
        <v>44</v>
      </c>
      <c r="E23" s="6" t="s">
        <v>13</v>
      </c>
      <c r="F23" s="5" t="s">
        <v>14</v>
      </c>
      <c r="G23" s="7">
        <f>25103.1+8000</f>
        <v>33103.1</v>
      </c>
      <c r="H23" s="7"/>
      <c r="I23" s="7"/>
      <c r="J23" s="7"/>
      <c r="K23" s="7"/>
      <c r="L23" s="7">
        <v>25103.1</v>
      </c>
    </row>
    <row r="24" spans="1:25" x14ac:dyDescent="0.2">
      <c r="A24" s="3">
        <v>17</v>
      </c>
      <c r="B24" s="4" t="s">
        <v>10</v>
      </c>
      <c r="C24" s="5" t="s">
        <v>45</v>
      </c>
      <c r="D24" s="5" t="s">
        <v>46</v>
      </c>
      <c r="E24" s="6" t="s">
        <v>13</v>
      </c>
      <c r="F24" s="5" t="s">
        <v>14</v>
      </c>
      <c r="G24" s="7">
        <v>2191.9699999999998</v>
      </c>
      <c r="H24" s="7"/>
      <c r="I24" s="7"/>
      <c r="J24" s="7"/>
      <c r="K24" s="7"/>
      <c r="L24" s="7">
        <v>2191.9699999999998</v>
      </c>
    </row>
    <row r="25" spans="1:25" x14ac:dyDescent="0.2">
      <c r="A25" s="3">
        <v>18</v>
      </c>
      <c r="B25" s="4" t="s">
        <v>10</v>
      </c>
      <c r="C25" s="5" t="s">
        <v>47</v>
      </c>
      <c r="D25" s="5" t="s">
        <v>48</v>
      </c>
      <c r="E25" s="6" t="s">
        <v>13</v>
      </c>
      <c r="F25" s="5" t="s">
        <v>14</v>
      </c>
      <c r="G25" s="7"/>
      <c r="H25" s="7"/>
      <c r="I25" s="7"/>
      <c r="J25" s="7"/>
      <c r="K25" s="7"/>
      <c r="L25" s="7">
        <v>0</v>
      </c>
    </row>
    <row r="26" spans="1:25" x14ac:dyDescent="0.2">
      <c r="A26" s="3">
        <v>19</v>
      </c>
      <c r="B26" s="4" t="s">
        <v>10</v>
      </c>
      <c r="C26" s="5" t="s">
        <v>49</v>
      </c>
      <c r="D26" s="5" t="s">
        <v>50</v>
      </c>
      <c r="E26" s="6" t="s">
        <v>13</v>
      </c>
      <c r="F26" s="5" t="s">
        <v>14</v>
      </c>
      <c r="G26" s="7">
        <v>60000</v>
      </c>
      <c r="H26" s="7"/>
      <c r="I26" s="7"/>
      <c r="J26" s="7"/>
      <c r="K26" s="7"/>
      <c r="L26">
        <v>-11069.12</v>
      </c>
    </row>
    <row r="27" spans="1:25" x14ac:dyDescent="0.2">
      <c r="A27" s="3">
        <v>20</v>
      </c>
      <c r="B27" s="4" t="s">
        <v>10</v>
      </c>
      <c r="C27" s="5" t="s">
        <v>51</v>
      </c>
      <c r="D27" s="5" t="s">
        <v>52</v>
      </c>
      <c r="E27" s="6" t="s">
        <v>13</v>
      </c>
      <c r="F27" s="5" t="s">
        <v>14</v>
      </c>
      <c r="G27" s="7">
        <v>70000</v>
      </c>
      <c r="H27" s="7"/>
      <c r="I27" s="7"/>
      <c r="J27" s="7"/>
      <c r="K27" s="7"/>
      <c r="L27" s="7">
        <v>36700.19</v>
      </c>
    </row>
    <row r="28" spans="1:25" x14ac:dyDescent="0.2">
      <c r="A28" s="3">
        <v>21</v>
      </c>
      <c r="B28" s="4" t="s">
        <v>10</v>
      </c>
      <c r="C28" s="5" t="s">
        <v>53</v>
      </c>
      <c r="D28" s="5" t="s">
        <v>54</v>
      </c>
      <c r="E28" s="6" t="s">
        <v>13</v>
      </c>
      <c r="F28" s="5" t="s">
        <v>14</v>
      </c>
      <c r="G28" s="7">
        <v>295280</v>
      </c>
      <c r="H28" s="7"/>
      <c r="I28" s="7"/>
      <c r="J28" s="7"/>
      <c r="K28" s="7"/>
      <c r="L28" s="7">
        <v>61198.62</v>
      </c>
      <c r="M28" s="20" t="s">
        <v>1349</v>
      </c>
      <c r="R28" t="s">
        <v>1347</v>
      </c>
      <c r="U28">
        <f>50.55*1.13</f>
        <v>57.12149999999999</v>
      </c>
      <c r="V28">
        <v>7</v>
      </c>
      <c r="W28">
        <f>70*26</f>
        <v>1820</v>
      </c>
      <c r="Y28">
        <f>U28*W28</f>
        <v>103961.12999999998</v>
      </c>
    </row>
    <row r="29" spans="1:25" x14ac:dyDescent="0.2">
      <c r="A29" s="3">
        <v>22</v>
      </c>
      <c r="B29" s="4" t="s">
        <v>10</v>
      </c>
      <c r="C29" s="5" t="s">
        <v>55</v>
      </c>
      <c r="D29" s="5" t="s">
        <v>56</v>
      </c>
      <c r="E29" s="6" t="s">
        <v>13</v>
      </c>
      <c r="F29" s="5" t="s">
        <v>14</v>
      </c>
      <c r="G29" s="7">
        <v>6000</v>
      </c>
      <c r="H29" s="7"/>
      <c r="I29" s="7"/>
      <c r="J29" s="7"/>
      <c r="K29" s="7"/>
      <c r="L29" s="7">
        <v>5300.36</v>
      </c>
      <c r="R29" t="s">
        <v>1348</v>
      </c>
      <c r="U29">
        <f>41*1.13</f>
        <v>46.33</v>
      </c>
      <c r="V29">
        <v>7</v>
      </c>
      <c r="W29">
        <f>70*26</f>
        <v>1820</v>
      </c>
      <c r="Y29">
        <f>U29*W29</f>
        <v>84320.599999999991</v>
      </c>
    </row>
    <row r="30" spans="1:25" x14ac:dyDescent="0.2">
      <c r="A30" s="3">
        <v>23</v>
      </c>
      <c r="B30" s="4" t="s">
        <v>10</v>
      </c>
      <c r="C30" s="5" t="s">
        <v>57</v>
      </c>
      <c r="D30" s="5" t="s">
        <v>58</v>
      </c>
      <c r="E30" s="6" t="s">
        <v>13</v>
      </c>
      <c r="F30" s="5" t="s">
        <v>14</v>
      </c>
      <c r="G30" s="7">
        <v>2000</v>
      </c>
      <c r="H30" s="7"/>
      <c r="I30" s="7"/>
      <c r="J30" s="7"/>
      <c r="K30" s="7"/>
      <c r="L30" s="7">
        <v>0.95</v>
      </c>
      <c r="R30" t="s">
        <v>1357</v>
      </c>
      <c r="U30">
        <v>49</v>
      </c>
      <c r="V30">
        <v>7</v>
      </c>
      <c r="W30">
        <f>70*26</f>
        <v>1820</v>
      </c>
      <c r="Y30">
        <f>U30*W30</f>
        <v>89180</v>
      </c>
    </row>
    <row r="31" spans="1:25" x14ac:dyDescent="0.2">
      <c r="A31" s="3">
        <v>24</v>
      </c>
      <c r="B31" s="4" t="s">
        <v>10</v>
      </c>
      <c r="C31" s="5" t="s">
        <v>59</v>
      </c>
      <c r="D31" s="5" t="s">
        <v>60</v>
      </c>
      <c r="E31" s="6" t="s">
        <v>13</v>
      </c>
      <c r="F31" s="5" t="s">
        <v>14</v>
      </c>
      <c r="G31" s="7">
        <v>62033.590000000004</v>
      </c>
      <c r="H31" s="7"/>
      <c r="I31" s="7"/>
      <c r="J31" s="7"/>
      <c r="K31" s="7"/>
      <c r="L31" s="7">
        <v>106619.99</v>
      </c>
      <c r="R31" t="s">
        <v>1358</v>
      </c>
      <c r="Y31">
        <v>60000</v>
      </c>
    </row>
    <row r="32" spans="1:25" x14ac:dyDescent="0.2">
      <c r="A32" s="3">
        <v>25</v>
      </c>
      <c r="B32" s="4" t="s">
        <v>10</v>
      </c>
      <c r="C32" s="5" t="s">
        <v>61</v>
      </c>
      <c r="D32" s="5" t="s">
        <v>62</v>
      </c>
      <c r="E32" s="6" t="s">
        <v>13</v>
      </c>
      <c r="F32" s="5" t="s">
        <v>14</v>
      </c>
      <c r="G32" s="7"/>
      <c r="H32" s="7"/>
      <c r="I32" s="7"/>
      <c r="J32" s="7"/>
      <c r="K32" s="7"/>
      <c r="L32" s="7">
        <v>0</v>
      </c>
      <c r="R32" t="s">
        <v>1359</v>
      </c>
      <c r="U32">
        <f>21*3</f>
        <v>63</v>
      </c>
      <c r="W32">
        <v>90</v>
      </c>
      <c r="Y32">
        <f>U32*W32</f>
        <v>5670</v>
      </c>
    </row>
    <row r="33" spans="1:25" x14ac:dyDescent="0.2">
      <c r="A33" s="3">
        <v>26</v>
      </c>
      <c r="B33" s="4" t="s">
        <v>10</v>
      </c>
      <c r="C33" s="5" t="s">
        <v>63</v>
      </c>
      <c r="D33" s="5" t="s">
        <v>64</v>
      </c>
      <c r="E33" s="6" t="s">
        <v>13</v>
      </c>
      <c r="F33" s="5" t="s">
        <v>14</v>
      </c>
      <c r="G33" s="7">
        <v>60000</v>
      </c>
      <c r="H33" s="7"/>
      <c r="I33" s="7"/>
      <c r="J33" s="7"/>
      <c r="K33" s="7"/>
      <c r="L33" s="7">
        <v>12457.3</v>
      </c>
    </row>
    <row r="34" spans="1:25" x14ac:dyDescent="0.2">
      <c r="A34" s="3">
        <v>27</v>
      </c>
      <c r="B34" s="4" t="s">
        <v>10</v>
      </c>
      <c r="C34" s="5" t="s">
        <v>65</v>
      </c>
      <c r="D34" s="5" t="s">
        <v>66</v>
      </c>
      <c r="E34" s="6" t="s">
        <v>13</v>
      </c>
      <c r="F34" s="5" t="s">
        <v>14</v>
      </c>
      <c r="G34" s="7">
        <v>10000</v>
      </c>
      <c r="H34" s="7"/>
      <c r="I34" s="7"/>
      <c r="J34" s="7"/>
      <c r="K34" s="7"/>
      <c r="L34" s="7">
        <v>1216.04</v>
      </c>
      <c r="Y34">
        <f>SUM(Y28:Y32)</f>
        <v>343131.73</v>
      </c>
    </row>
    <row r="35" spans="1:25" x14ac:dyDescent="0.2">
      <c r="A35" s="3">
        <v>28</v>
      </c>
      <c r="B35" s="4" t="s">
        <v>10</v>
      </c>
      <c r="C35" s="5" t="s">
        <v>67</v>
      </c>
      <c r="D35" s="5" t="s">
        <v>66</v>
      </c>
      <c r="E35" s="6" t="s">
        <v>13</v>
      </c>
      <c r="F35" s="5" t="s">
        <v>14</v>
      </c>
      <c r="G35" s="7"/>
      <c r="H35" s="7"/>
      <c r="I35" s="7"/>
      <c r="J35" s="7"/>
      <c r="K35" s="7"/>
      <c r="L35" s="7">
        <v>0</v>
      </c>
    </row>
    <row r="36" spans="1:25" x14ac:dyDescent="0.2">
      <c r="A36" s="3">
        <v>29</v>
      </c>
      <c r="B36" s="4" t="s">
        <v>10</v>
      </c>
      <c r="C36" s="5" t="s">
        <v>68</v>
      </c>
      <c r="D36" s="5" t="s">
        <v>69</v>
      </c>
      <c r="E36" s="6" t="s">
        <v>13</v>
      </c>
      <c r="F36" s="5" t="s">
        <v>14</v>
      </c>
      <c r="G36" s="7"/>
      <c r="H36" s="7"/>
      <c r="I36" s="7"/>
      <c r="J36" s="7"/>
      <c r="K36" s="7"/>
      <c r="L36" s="7">
        <v>41696.870000000003</v>
      </c>
      <c r="Q36" s="17" t="s">
        <v>1296</v>
      </c>
    </row>
    <row r="37" spans="1:25" x14ac:dyDescent="0.2">
      <c r="A37" s="3">
        <v>30</v>
      </c>
      <c r="B37" s="4" t="s">
        <v>10</v>
      </c>
      <c r="C37" s="5" t="s">
        <v>70</v>
      </c>
      <c r="D37" s="5" t="s">
        <v>71</v>
      </c>
      <c r="E37" s="6" t="s">
        <v>13</v>
      </c>
      <c r="F37" s="5" t="s">
        <v>14</v>
      </c>
      <c r="G37" s="7"/>
      <c r="H37" s="7"/>
      <c r="I37" s="7"/>
      <c r="J37" s="7"/>
      <c r="K37" s="7"/>
      <c r="L37">
        <v>432882.67</v>
      </c>
    </row>
    <row r="38" spans="1:25" x14ac:dyDescent="0.2">
      <c r="A38" s="3">
        <v>31</v>
      </c>
      <c r="B38" s="4" t="s">
        <v>10</v>
      </c>
      <c r="C38" s="5" t="s">
        <v>72</v>
      </c>
      <c r="D38" s="5" t="s">
        <v>73</v>
      </c>
      <c r="E38" s="6" t="s">
        <v>13</v>
      </c>
      <c r="F38" s="5" t="s">
        <v>14</v>
      </c>
      <c r="G38" s="7"/>
      <c r="H38" s="7"/>
      <c r="I38" s="7"/>
      <c r="J38" s="7"/>
      <c r="K38" s="7"/>
      <c r="L38">
        <v>65380.33</v>
      </c>
    </row>
    <row r="39" spans="1:25" x14ac:dyDescent="0.2">
      <c r="A39" s="3">
        <v>32</v>
      </c>
      <c r="B39" s="4" t="s">
        <v>10</v>
      </c>
      <c r="C39" s="5" t="s">
        <v>74</v>
      </c>
      <c r="D39" s="5" t="s">
        <v>75</v>
      </c>
      <c r="E39" s="6" t="s">
        <v>13</v>
      </c>
      <c r="F39" s="5" t="s">
        <v>14</v>
      </c>
      <c r="G39" s="7"/>
      <c r="H39" s="7"/>
      <c r="I39" s="7"/>
      <c r="J39" s="7"/>
      <c r="K39" s="7"/>
      <c r="L39" s="7">
        <v>0</v>
      </c>
    </row>
    <row r="40" spans="1:25" x14ac:dyDescent="0.2">
      <c r="A40" s="3">
        <v>33</v>
      </c>
      <c r="B40" s="4" t="s">
        <v>10</v>
      </c>
      <c r="C40" s="5" t="s">
        <v>76</v>
      </c>
      <c r="D40" s="5" t="s">
        <v>77</v>
      </c>
      <c r="E40" s="6" t="s">
        <v>13</v>
      </c>
      <c r="F40" s="5" t="s">
        <v>14</v>
      </c>
      <c r="G40" s="7"/>
      <c r="H40" s="7"/>
      <c r="I40" s="7"/>
      <c r="J40" s="7"/>
      <c r="K40" s="7"/>
      <c r="L40" s="7">
        <v>0</v>
      </c>
    </row>
    <row r="41" spans="1:25" x14ac:dyDescent="0.2">
      <c r="A41" s="3">
        <v>34</v>
      </c>
      <c r="B41" s="4" t="s">
        <v>10</v>
      </c>
      <c r="C41" s="5" t="s">
        <v>78</v>
      </c>
      <c r="D41" s="5" t="s">
        <v>79</v>
      </c>
      <c r="E41" s="6" t="s">
        <v>13</v>
      </c>
      <c r="F41" s="5" t="s">
        <v>14</v>
      </c>
      <c r="G41" s="7"/>
      <c r="H41" s="7"/>
      <c r="I41" s="7"/>
      <c r="J41" s="7"/>
      <c r="K41" s="7"/>
      <c r="L41" s="7">
        <v>0</v>
      </c>
    </row>
    <row r="42" spans="1:25" x14ac:dyDescent="0.2">
      <c r="A42" s="3">
        <v>35</v>
      </c>
      <c r="B42" s="4" t="s">
        <v>10</v>
      </c>
      <c r="C42" s="5" t="s">
        <v>80</v>
      </c>
      <c r="D42" s="5" t="s">
        <v>81</v>
      </c>
      <c r="E42" s="6" t="s">
        <v>13</v>
      </c>
      <c r="F42" s="5" t="s">
        <v>14</v>
      </c>
      <c r="G42" s="7"/>
      <c r="H42" s="7"/>
      <c r="I42" s="7"/>
      <c r="J42" s="7"/>
      <c r="K42" s="7"/>
      <c r="L42" s="7">
        <v>0</v>
      </c>
    </row>
    <row r="43" spans="1:25" x14ac:dyDescent="0.2">
      <c r="A43" s="3">
        <v>36</v>
      </c>
      <c r="B43" s="4" t="s">
        <v>10</v>
      </c>
      <c r="C43" s="5" t="s">
        <v>82</v>
      </c>
      <c r="D43" s="5" t="s">
        <v>83</v>
      </c>
      <c r="E43" s="6" t="s">
        <v>13</v>
      </c>
      <c r="F43" s="5" t="s">
        <v>14</v>
      </c>
      <c r="G43" s="7"/>
      <c r="H43" s="7"/>
      <c r="I43" s="7"/>
      <c r="J43" s="7"/>
      <c r="K43" s="7"/>
      <c r="L43" s="7">
        <v>0</v>
      </c>
    </row>
    <row r="44" spans="1:25" x14ac:dyDescent="0.2">
      <c r="A44" s="3">
        <v>37</v>
      </c>
      <c r="B44" s="4" t="s">
        <v>10</v>
      </c>
      <c r="C44" s="5" t="s">
        <v>84</v>
      </c>
      <c r="D44" s="5" t="s">
        <v>85</v>
      </c>
      <c r="E44" s="6" t="s">
        <v>13</v>
      </c>
      <c r="F44" s="5" t="s">
        <v>14</v>
      </c>
      <c r="G44" s="7">
        <v>39857.870000000003</v>
      </c>
      <c r="H44" s="7"/>
      <c r="I44" s="7"/>
      <c r="J44" s="7"/>
      <c r="K44" s="7"/>
      <c r="L44" s="7">
        <v>39857.870000000003</v>
      </c>
      <c r="R44" t="s">
        <v>1297</v>
      </c>
      <c r="S44">
        <v>65000</v>
      </c>
    </row>
    <row r="45" spans="1:25" x14ac:dyDescent="0.2">
      <c r="A45" s="3">
        <v>38</v>
      </c>
      <c r="B45" s="4" t="s">
        <v>10</v>
      </c>
      <c r="C45" s="5" t="s">
        <v>86</v>
      </c>
      <c r="D45" s="5" t="s">
        <v>87</v>
      </c>
      <c r="E45" s="6" t="s">
        <v>13</v>
      </c>
      <c r="F45" s="5" t="s">
        <v>14</v>
      </c>
      <c r="G45" s="7"/>
      <c r="H45" s="7"/>
      <c r="I45" s="7"/>
      <c r="J45" s="7"/>
      <c r="K45" s="7"/>
      <c r="L45" s="7">
        <v>0</v>
      </c>
      <c r="R45" s="22"/>
      <c r="S45" s="18"/>
      <c r="T45" t="s">
        <v>1351</v>
      </c>
    </row>
    <row r="46" spans="1:25" x14ac:dyDescent="0.2">
      <c r="A46" s="3">
        <v>39</v>
      </c>
      <c r="B46" s="4" t="s">
        <v>10</v>
      </c>
      <c r="C46" s="5" t="s">
        <v>88</v>
      </c>
      <c r="D46" s="5" t="s">
        <v>89</v>
      </c>
      <c r="E46" s="6" t="s">
        <v>13</v>
      </c>
      <c r="F46" s="5" t="s">
        <v>14</v>
      </c>
      <c r="G46" s="7"/>
      <c r="H46" s="7"/>
      <c r="I46" s="7"/>
      <c r="J46" s="7"/>
      <c r="K46" s="7"/>
      <c r="L46" s="7">
        <v>0</v>
      </c>
      <c r="S46">
        <f>SUM(S39:S44)</f>
        <v>65000</v>
      </c>
    </row>
    <row r="47" spans="1:25" x14ac:dyDescent="0.2">
      <c r="A47" s="3">
        <v>40</v>
      </c>
      <c r="B47" s="4" t="s">
        <v>10</v>
      </c>
      <c r="C47" s="5" t="s">
        <v>90</v>
      </c>
      <c r="D47" s="5" t="s">
        <v>91</v>
      </c>
      <c r="E47" s="6" t="s">
        <v>13</v>
      </c>
      <c r="F47" s="5" t="s">
        <v>14</v>
      </c>
      <c r="G47" s="7"/>
      <c r="H47" s="7"/>
      <c r="I47" s="7"/>
      <c r="J47" s="7"/>
      <c r="K47" s="7"/>
      <c r="L47" s="7">
        <v>0</v>
      </c>
    </row>
    <row r="48" spans="1:25" x14ac:dyDescent="0.2">
      <c r="A48" s="3">
        <v>41</v>
      </c>
      <c r="B48" s="4" t="s">
        <v>10</v>
      </c>
      <c r="C48" s="5" t="s">
        <v>92</v>
      </c>
      <c r="D48" s="5" t="s">
        <v>93</v>
      </c>
      <c r="E48" s="6" t="s">
        <v>13</v>
      </c>
      <c r="F48" s="5" t="s">
        <v>14</v>
      </c>
      <c r="G48" s="7"/>
      <c r="H48" s="7"/>
      <c r="I48" s="7"/>
      <c r="J48" s="7"/>
      <c r="K48" s="7"/>
      <c r="L48" s="7">
        <v>0</v>
      </c>
    </row>
    <row r="49" spans="1:12" x14ac:dyDescent="0.2">
      <c r="A49" s="3">
        <v>42</v>
      </c>
      <c r="B49" s="4" t="s">
        <v>10</v>
      </c>
      <c r="C49" s="5" t="s">
        <v>94</v>
      </c>
      <c r="D49" s="5" t="s">
        <v>95</v>
      </c>
      <c r="E49" s="6" t="s">
        <v>13</v>
      </c>
      <c r="F49" s="5" t="s">
        <v>14</v>
      </c>
      <c r="G49" s="7">
        <v>4000</v>
      </c>
      <c r="H49" s="7"/>
      <c r="I49" s="7"/>
      <c r="J49" s="7"/>
      <c r="K49" s="7"/>
      <c r="L49" s="7">
        <v>203.4</v>
      </c>
    </row>
    <row r="50" spans="1:12" x14ac:dyDescent="0.2">
      <c r="A50" s="3">
        <v>43</v>
      </c>
      <c r="B50" s="4" t="s">
        <v>10</v>
      </c>
      <c r="C50" s="5" t="s">
        <v>96</v>
      </c>
      <c r="D50" s="5" t="s">
        <v>97</v>
      </c>
      <c r="E50" s="6" t="s">
        <v>13</v>
      </c>
      <c r="F50" s="5" t="s">
        <v>14</v>
      </c>
      <c r="G50" s="7">
        <v>386687.58</v>
      </c>
      <c r="H50" s="7"/>
      <c r="I50" s="7"/>
      <c r="J50" s="7"/>
      <c r="K50" s="7"/>
      <c r="L50" s="7">
        <v>0</v>
      </c>
    </row>
    <row r="51" spans="1:12" x14ac:dyDescent="0.2">
      <c r="A51" s="3">
        <v>44</v>
      </c>
      <c r="B51" s="4" t="s">
        <v>10</v>
      </c>
      <c r="C51" s="5" t="s">
        <v>98</v>
      </c>
      <c r="D51" s="5" t="s">
        <v>99</v>
      </c>
      <c r="E51" s="6" t="s">
        <v>13</v>
      </c>
      <c r="F51" s="5" t="s">
        <v>14</v>
      </c>
      <c r="G51" s="8"/>
      <c r="H51" s="7"/>
      <c r="I51" s="7"/>
      <c r="J51" s="7"/>
      <c r="K51" s="7"/>
      <c r="L51" s="8">
        <v>-15548.76</v>
      </c>
    </row>
    <row r="52" spans="1:12" x14ac:dyDescent="0.2">
      <c r="A52" s="3">
        <v>46</v>
      </c>
      <c r="B52" s="4" t="s">
        <v>10</v>
      </c>
      <c r="C52" s="5" t="s">
        <v>100</v>
      </c>
      <c r="D52" s="5" t="s">
        <v>101</v>
      </c>
      <c r="E52" s="6" t="s">
        <v>13</v>
      </c>
      <c r="F52" s="5" t="s">
        <v>14</v>
      </c>
      <c r="G52" s="7">
        <f>SUM(G8:G51)</f>
        <v>1529488.94</v>
      </c>
      <c r="H52" s="7"/>
      <c r="I52" s="7"/>
      <c r="J52" s="7"/>
      <c r="K52" s="7"/>
      <c r="L52" s="28">
        <f>SUM(L8:L51)</f>
        <v>960191.02999999991</v>
      </c>
    </row>
    <row r="53" spans="1:12" x14ac:dyDescent="0.2">
      <c r="A53" s="3">
        <v>47</v>
      </c>
      <c r="B53" s="4"/>
      <c r="C53" s="5" t="s">
        <v>14</v>
      </c>
      <c r="D53" s="5" t="s">
        <v>14</v>
      </c>
      <c r="E53" s="6" t="s">
        <v>13</v>
      </c>
      <c r="F53" s="5" t="s">
        <v>14</v>
      </c>
      <c r="G53" s="7"/>
      <c r="H53" s="7"/>
      <c r="I53" s="7"/>
      <c r="J53" s="7"/>
      <c r="K53" s="7"/>
    </row>
    <row r="54" spans="1:12" x14ac:dyDescent="0.2">
      <c r="A54" s="3">
        <v>48</v>
      </c>
      <c r="B54" s="4" t="s">
        <v>10</v>
      </c>
      <c r="C54" s="5" t="s">
        <v>102</v>
      </c>
      <c r="D54" s="5" t="s">
        <v>103</v>
      </c>
      <c r="E54" s="6" t="s">
        <v>13</v>
      </c>
      <c r="F54" s="5" t="s">
        <v>14</v>
      </c>
      <c r="G54" s="7">
        <v>0</v>
      </c>
      <c r="H54" s="7"/>
      <c r="I54" s="7"/>
      <c r="J54" s="7"/>
      <c r="K54" s="7"/>
    </row>
    <row r="55" spans="1:12" x14ac:dyDescent="0.2">
      <c r="A55" s="3">
        <v>49</v>
      </c>
      <c r="B55" s="4" t="s">
        <v>10</v>
      </c>
      <c r="C55" s="5" t="s">
        <v>104</v>
      </c>
      <c r="D55" s="5" t="s">
        <v>105</v>
      </c>
      <c r="E55" s="6" t="s">
        <v>13</v>
      </c>
      <c r="F55" s="5" t="s">
        <v>14</v>
      </c>
      <c r="G55" s="7">
        <v>0</v>
      </c>
      <c r="H55" s="7"/>
      <c r="I55" s="7"/>
      <c r="J55" s="7"/>
      <c r="K55" s="7"/>
    </row>
    <row r="56" spans="1:12" x14ac:dyDescent="0.2">
      <c r="A56" s="3">
        <v>50</v>
      </c>
      <c r="B56" s="4" t="s">
        <v>10</v>
      </c>
      <c r="C56" s="5" t="s">
        <v>106</v>
      </c>
      <c r="D56" s="5" t="s">
        <v>107</v>
      </c>
      <c r="E56" s="6" t="s">
        <v>13</v>
      </c>
      <c r="F56" s="5" t="s">
        <v>14</v>
      </c>
      <c r="G56" s="8">
        <v>0</v>
      </c>
      <c r="H56" s="7"/>
      <c r="I56" s="7"/>
      <c r="J56" s="7"/>
      <c r="K56" s="7"/>
    </row>
    <row r="57" spans="1:12" x14ac:dyDescent="0.2">
      <c r="A57" s="3">
        <v>52</v>
      </c>
      <c r="B57" s="4" t="s">
        <v>10</v>
      </c>
      <c r="C57" s="5" t="s">
        <v>108</v>
      </c>
      <c r="D57" s="5" t="s">
        <v>109</v>
      </c>
      <c r="E57" s="6" t="s">
        <v>13</v>
      </c>
      <c r="F57" s="5" t="s">
        <v>14</v>
      </c>
      <c r="G57" s="8">
        <v>0</v>
      </c>
      <c r="H57" s="7"/>
      <c r="I57" s="7"/>
      <c r="J57" s="7"/>
      <c r="K57" s="7"/>
    </row>
    <row r="58" spans="1:12" ht="16" thickBot="1" x14ac:dyDescent="0.25">
      <c r="A58" s="3">
        <v>54</v>
      </c>
      <c r="B58" s="4" t="s">
        <v>10</v>
      </c>
      <c r="C58" s="5" t="s">
        <v>110</v>
      </c>
      <c r="D58" s="5" t="s">
        <v>111</v>
      </c>
      <c r="E58" s="6" t="s">
        <v>13</v>
      </c>
      <c r="F58" s="5" t="s">
        <v>14</v>
      </c>
      <c r="G58" s="9">
        <f>-G52</f>
        <v>-1529488.94</v>
      </c>
      <c r="H58" s="7"/>
      <c r="I58" s="7"/>
      <c r="J58" s="7"/>
      <c r="K58" s="7"/>
      <c r="L58">
        <f>-SUM(L1:L57)</f>
        <v>-1920382.0599999998</v>
      </c>
    </row>
    <row r="59" spans="1:12" ht="16" thickTop="1" x14ac:dyDescent="0.2">
      <c r="A59" s="3"/>
      <c r="B59" s="4"/>
      <c r="C59" s="5"/>
      <c r="D59" s="5"/>
      <c r="E59" s="6"/>
      <c r="F59" s="5"/>
      <c r="G59" s="7"/>
      <c r="H59" s="7"/>
      <c r="I59" s="7"/>
      <c r="J59" s="7"/>
      <c r="K59" s="7"/>
    </row>
    <row r="60" spans="1:12" x14ac:dyDescent="0.2">
      <c r="A60" s="3"/>
      <c r="B60" s="4"/>
      <c r="C60" s="5"/>
      <c r="D60" s="5"/>
      <c r="E60" s="6"/>
      <c r="F60" s="5"/>
      <c r="G60" s="7"/>
      <c r="H60" s="7"/>
      <c r="I60" s="7"/>
      <c r="J60" s="7"/>
      <c r="K60" s="7"/>
    </row>
    <row r="61" spans="1:12" x14ac:dyDescent="0.2">
      <c r="A61" s="3"/>
      <c r="B61" s="4"/>
      <c r="C61" s="5"/>
      <c r="D61" s="5"/>
      <c r="E61" s="6"/>
      <c r="F61" s="5"/>
      <c r="G61" s="7"/>
      <c r="H61" s="7"/>
      <c r="I61" s="7"/>
      <c r="J61" s="7"/>
      <c r="K61" s="7"/>
    </row>
    <row r="62" spans="1:12" x14ac:dyDescent="0.2">
      <c r="A62" s="3"/>
      <c r="B62" s="4"/>
      <c r="C62" s="5"/>
      <c r="D62" s="5"/>
      <c r="E62" s="6"/>
      <c r="F62" s="5"/>
      <c r="G62" s="7"/>
      <c r="H62" s="7"/>
      <c r="I62" s="7"/>
      <c r="J62" s="7"/>
      <c r="K62" s="7"/>
    </row>
    <row r="63" spans="1:12" x14ac:dyDescent="0.2">
      <c r="A63" s="3"/>
      <c r="B63" s="4"/>
      <c r="C63" s="5"/>
      <c r="D63" s="5"/>
      <c r="E63" s="6"/>
      <c r="F63" s="5"/>
      <c r="G63" s="7"/>
      <c r="H63" s="7"/>
      <c r="I63" s="7"/>
      <c r="J63" s="7"/>
      <c r="K63" s="7"/>
    </row>
    <row r="64" spans="1:12" x14ac:dyDescent="0.2">
      <c r="A64" s="3"/>
      <c r="B64" s="4"/>
      <c r="C64" s="5"/>
      <c r="D64" s="5"/>
      <c r="E64" s="6"/>
      <c r="F64" s="5"/>
      <c r="G64" s="7"/>
      <c r="H64" s="7"/>
      <c r="I64" s="7"/>
      <c r="J64" s="7"/>
      <c r="K64" s="7"/>
    </row>
    <row r="65" spans="1:11" x14ac:dyDescent="0.2">
      <c r="A65" s="3"/>
      <c r="B65" s="4"/>
      <c r="C65" s="5"/>
      <c r="D65" s="5"/>
      <c r="E65" s="6"/>
      <c r="F65" s="5"/>
      <c r="G65" s="7"/>
      <c r="H65" s="7"/>
      <c r="I65" s="7"/>
      <c r="J65" s="7"/>
      <c r="K65" s="7"/>
    </row>
    <row r="66" spans="1:11" x14ac:dyDescent="0.2">
      <c r="A66" s="3"/>
      <c r="B66" s="4"/>
      <c r="C66" s="5"/>
      <c r="D66" s="5"/>
      <c r="E66" s="6"/>
      <c r="F66" s="5"/>
      <c r="G66" s="7"/>
      <c r="H66" s="7"/>
      <c r="I66" s="7"/>
      <c r="J66" s="7"/>
      <c r="K66" s="7"/>
    </row>
    <row r="67" spans="1:11" x14ac:dyDescent="0.2">
      <c r="A67" s="3"/>
      <c r="B67" s="4"/>
      <c r="C67" s="5"/>
      <c r="D67" s="5"/>
      <c r="E67" s="6"/>
      <c r="F67" s="5"/>
      <c r="G67" s="7"/>
      <c r="H67" s="7"/>
      <c r="I67" s="7"/>
      <c r="J67" s="7"/>
      <c r="K67" s="7"/>
    </row>
    <row r="68" spans="1:11" x14ac:dyDescent="0.2">
      <c r="A68" s="3"/>
      <c r="B68" s="4"/>
      <c r="C68" s="5"/>
      <c r="D68" s="5"/>
      <c r="E68" s="6"/>
      <c r="F68" s="5"/>
      <c r="G68" s="7"/>
      <c r="H68" s="7"/>
      <c r="I68" s="7"/>
      <c r="J68" s="7"/>
      <c r="K68" s="7"/>
    </row>
    <row r="69" spans="1:11" x14ac:dyDescent="0.2">
      <c r="A69" s="3"/>
      <c r="B69" s="4"/>
      <c r="C69" s="5"/>
      <c r="D69" s="5"/>
      <c r="E69" s="6"/>
      <c r="F69" s="5"/>
      <c r="G69" s="7"/>
      <c r="H69" s="7"/>
      <c r="I69" s="7"/>
      <c r="J69" s="7"/>
      <c r="K69" s="7"/>
    </row>
    <row r="70" spans="1:11" x14ac:dyDescent="0.2">
      <c r="A70" s="3"/>
      <c r="B70" s="4"/>
      <c r="C70" s="5"/>
      <c r="D70" s="5"/>
      <c r="E70" s="6"/>
      <c r="F70" s="5"/>
      <c r="G70" s="7"/>
      <c r="H70" s="7"/>
      <c r="I70" s="7"/>
      <c r="J70" s="7"/>
      <c r="K70" s="7"/>
    </row>
    <row r="71" spans="1:11" x14ac:dyDescent="0.2">
      <c r="A71" s="3"/>
      <c r="B71" s="4"/>
      <c r="C71" s="5"/>
      <c r="D71" s="5"/>
      <c r="E71" s="6"/>
      <c r="F71" s="5"/>
      <c r="G71" s="7"/>
      <c r="H71" s="7"/>
      <c r="I71" s="7"/>
      <c r="J71" s="7"/>
      <c r="K71" s="7"/>
    </row>
    <row r="72" spans="1:11" x14ac:dyDescent="0.2">
      <c r="A72" s="3"/>
      <c r="B72" s="4"/>
      <c r="C72" s="5"/>
      <c r="D72" s="5"/>
      <c r="E72" s="6"/>
      <c r="F72" s="5"/>
      <c r="G72" s="7"/>
      <c r="H72" s="7"/>
      <c r="I72" s="7"/>
      <c r="J72" s="7"/>
      <c r="K72" s="7"/>
    </row>
    <row r="73" spans="1:11" x14ac:dyDescent="0.2">
      <c r="A73" s="3"/>
      <c r="B73" s="4"/>
      <c r="C73" s="5"/>
      <c r="D73" s="5"/>
      <c r="E73" s="6"/>
      <c r="F73" s="5"/>
      <c r="G73" s="7"/>
      <c r="H73" s="7"/>
      <c r="I73" s="7"/>
      <c r="J73" s="7"/>
      <c r="K73" s="7"/>
    </row>
    <row r="74" spans="1:11" x14ac:dyDescent="0.2">
      <c r="A74" s="3"/>
      <c r="B74" s="4"/>
      <c r="C74" s="5"/>
      <c r="D74" s="5"/>
      <c r="E74" s="6"/>
      <c r="F74" s="5"/>
      <c r="G74" s="7"/>
      <c r="H74" s="7"/>
      <c r="I74" s="7"/>
      <c r="J74" s="7"/>
      <c r="K74" s="7"/>
    </row>
    <row r="75" spans="1:11" x14ac:dyDescent="0.2">
      <c r="A75" s="3"/>
      <c r="B75" s="4"/>
      <c r="C75" s="5"/>
      <c r="D75" s="5"/>
      <c r="E75" s="6"/>
      <c r="F75" s="5"/>
      <c r="G75" s="7"/>
      <c r="H75" s="7"/>
      <c r="I75" s="7"/>
      <c r="J75" s="7"/>
      <c r="K75" s="7"/>
    </row>
    <row r="76" spans="1:11" x14ac:dyDescent="0.2">
      <c r="A76" s="3"/>
      <c r="B76" s="4"/>
      <c r="C76" s="5"/>
      <c r="D76" s="5"/>
      <c r="E76" s="6"/>
      <c r="F76" s="5"/>
      <c r="G76" s="7"/>
      <c r="H76" s="7"/>
      <c r="I76" s="7"/>
      <c r="J76" s="7"/>
      <c r="K76" s="7"/>
    </row>
    <row r="77" spans="1:11" x14ac:dyDescent="0.2">
      <c r="A77" s="3"/>
      <c r="B77" s="4"/>
      <c r="C77" s="5"/>
      <c r="D77" s="5"/>
      <c r="E77" s="6"/>
      <c r="F77" s="5"/>
      <c r="G77" s="7"/>
      <c r="H77" s="7"/>
      <c r="I77" s="7"/>
      <c r="J77" s="7"/>
      <c r="K77" s="7"/>
    </row>
    <row r="78" spans="1:11" x14ac:dyDescent="0.2">
      <c r="A78" s="3"/>
      <c r="B78" s="4"/>
      <c r="C78" s="5"/>
      <c r="D78" s="5"/>
      <c r="E78" s="6"/>
      <c r="F78" s="5"/>
      <c r="G78" s="7"/>
      <c r="H78" s="7"/>
      <c r="I78" s="7"/>
      <c r="J78" s="7"/>
      <c r="K78" s="7"/>
    </row>
    <row r="79" spans="1:11" x14ac:dyDescent="0.2">
      <c r="A79" s="3"/>
      <c r="B79" s="4"/>
      <c r="C79" s="5"/>
      <c r="D79" s="5"/>
      <c r="E79" s="6"/>
      <c r="F79" s="5"/>
      <c r="G79" s="7"/>
      <c r="H79" s="7"/>
      <c r="I79" s="7"/>
      <c r="J79" s="7"/>
      <c r="K79" s="7"/>
    </row>
    <row r="80" spans="1:11" x14ac:dyDescent="0.2">
      <c r="A80" s="3"/>
      <c r="B80" s="4"/>
      <c r="C80" s="5"/>
      <c r="D80" s="5"/>
      <c r="E80" s="6"/>
      <c r="F80" s="5"/>
      <c r="G80" s="7"/>
      <c r="H80" s="7"/>
      <c r="I80" s="7"/>
      <c r="J80" s="7"/>
      <c r="K80" s="7"/>
    </row>
    <row r="81" spans="1:11" x14ac:dyDescent="0.2">
      <c r="A81" s="3"/>
      <c r="B81" s="4"/>
      <c r="C81" s="5"/>
      <c r="D81" s="5"/>
      <c r="E81" s="6"/>
      <c r="F81" s="5"/>
      <c r="G81" s="7"/>
      <c r="H81" s="7"/>
      <c r="I81" s="7"/>
      <c r="J81" s="7"/>
      <c r="K81" s="7"/>
    </row>
    <row r="82" spans="1:11" x14ac:dyDescent="0.2">
      <c r="A82" s="3"/>
      <c r="B82" s="4"/>
      <c r="C82" s="5"/>
      <c r="D82" s="5"/>
      <c r="E82" s="6"/>
      <c r="F82" s="5"/>
      <c r="G82" s="7"/>
      <c r="H82" s="7"/>
      <c r="I82" s="7"/>
      <c r="J82" s="7"/>
      <c r="K82" s="7"/>
    </row>
    <row r="83" spans="1:11" x14ac:dyDescent="0.2">
      <c r="A83" s="3"/>
      <c r="B83" s="4"/>
      <c r="C83" s="5"/>
      <c r="D83" s="5"/>
      <c r="E83" s="6"/>
      <c r="F83" s="5"/>
      <c r="G83" s="7"/>
      <c r="H83" s="7"/>
      <c r="I83" s="7"/>
      <c r="J83" s="7"/>
      <c r="K83" s="7"/>
    </row>
    <row r="84" spans="1:11" x14ac:dyDescent="0.2">
      <c r="A84" s="3"/>
      <c r="B84" s="4"/>
      <c r="C84" s="5"/>
      <c r="D84" s="5"/>
      <c r="E84" s="6"/>
      <c r="F84" s="5"/>
      <c r="G84" s="7"/>
      <c r="H84" s="7"/>
      <c r="I84" s="7"/>
      <c r="J84" s="7"/>
      <c r="K84" s="7"/>
    </row>
    <row r="85" spans="1:11" x14ac:dyDescent="0.2">
      <c r="A85" s="3"/>
      <c r="B85" s="4"/>
      <c r="C85" s="5"/>
      <c r="D85" s="5"/>
      <c r="E85" s="6"/>
      <c r="F85" s="5"/>
      <c r="G85" s="7"/>
      <c r="H85" s="7"/>
      <c r="I85" s="7"/>
      <c r="J85" s="7"/>
      <c r="K85" s="7"/>
    </row>
    <row r="86" spans="1:11" x14ac:dyDescent="0.2">
      <c r="A86" s="3"/>
      <c r="B86" s="4"/>
      <c r="C86" s="5"/>
      <c r="D86" s="5"/>
      <c r="E86" s="6"/>
      <c r="F86" s="5"/>
      <c r="G86" s="7"/>
      <c r="H86" s="7"/>
      <c r="I86" s="7"/>
      <c r="J86" s="7"/>
      <c r="K86" s="7"/>
    </row>
    <row r="87" spans="1:11" x14ac:dyDescent="0.2">
      <c r="A87" s="3"/>
      <c r="B87" s="4"/>
      <c r="C87" s="5"/>
      <c r="D87" s="5"/>
      <c r="E87" s="6"/>
      <c r="F87" s="5"/>
      <c r="G87" s="7"/>
      <c r="H87" s="7"/>
      <c r="I87" s="7"/>
      <c r="J87" s="7"/>
      <c r="K87" s="7"/>
    </row>
    <row r="88" spans="1:11" x14ac:dyDescent="0.2">
      <c r="A88" s="3"/>
      <c r="B88" s="4"/>
      <c r="C88" s="5"/>
      <c r="D88" s="5"/>
      <c r="E88" s="6"/>
      <c r="F88" s="5"/>
      <c r="G88" s="7"/>
      <c r="H88" s="7"/>
      <c r="I88" s="7"/>
      <c r="J88" s="7"/>
      <c r="K88" s="7"/>
    </row>
    <row r="89" spans="1:11" x14ac:dyDescent="0.2">
      <c r="A89" s="3"/>
      <c r="B89" s="4"/>
      <c r="C89" s="5"/>
      <c r="D89" s="5"/>
      <c r="E89" s="6"/>
      <c r="F89" s="5"/>
      <c r="G89" s="7"/>
      <c r="H89" s="7"/>
      <c r="I89" s="7"/>
      <c r="J89" s="7"/>
      <c r="K89" s="7"/>
    </row>
    <row r="90" spans="1:11" x14ac:dyDescent="0.2">
      <c r="A90" s="3"/>
      <c r="B90" s="4"/>
      <c r="C90" s="5"/>
      <c r="D90" s="5"/>
      <c r="E90" s="6"/>
      <c r="F90" s="5"/>
      <c r="G90" s="7"/>
      <c r="H90" s="7"/>
      <c r="I90" s="7"/>
      <c r="J90" s="7"/>
      <c r="K90" s="7"/>
    </row>
    <row r="91" spans="1:11" x14ac:dyDescent="0.2">
      <c r="A91" s="3"/>
      <c r="B91" s="4"/>
      <c r="C91" s="5"/>
      <c r="D91" s="5"/>
      <c r="E91" s="6"/>
      <c r="F91" s="5"/>
      <c r="G91" s="7"/>
      <c r="H91" s="7"/>
      <c r="I91" s="7"/>
      <c r="J91" s="7"/>
      <c r="K91" s="7"/>
    </row>
    <row r="92" spans="1:11" x14ac:dyDescent="0.2">
      <c r="A92" s="3"/>
      <c r="B92" s="4"/>
      <c r="C92" s="5"/>
      <c r="D92" s="5"/>
      <c r="E92" s="6"/>
      <c r="F92" s="5"/>
      <c r="G92" s="7"/>
      <c r="H92" s="7"/>
      <c r="I92" s="7"/>
      <c r="J92" s="7"/>
      <c r="K92" s="7"/>
    </row>
    <row r="93" spans="1:11" x14ac:dyDescent="0.2">
      <c r="A93" s="3"/>
      <c r="B93" s="4"/>
      <c r="C93" s="5"/>
      <c r="D93" s="5"/>
      <c r="E93" s="6"/>
      <c r="F93" s="5"/>
      <c r="G93" s="7"/>
      <c r="H93" s="7"/>
      <c r="I93" s="7"/>
      <c r="J93" s="7"/>
      <c r="K93" s="7"/>
    </row>
    <row r="94" spans="1:11" x14ac:dyDescent="0.2">
      <c r="A94" s="3"/>
      <c r="B94" s="4"/>
      <c r="C94" s="5"/>
      <c r="D94" s="5"/>
      <c r="E94" s="6"/>
      <c r="F94" s="5"/>
      <c r="G94" s="7"/>
      <c r="H94" s="7"/>
      <c r="I94" s="7"/>
      <c r="J94" s="7"/>
      <c r="K94" s="7"/>
    </row>
    <row r="95" spans="1:11" x14ac:dyDescent="0.2">
      <c r="A95" s="3"/>
      <c r="B95" s="4"/>
      <c r="C95" s="5"/>
      <c r="D95" s="5"/>
      <c r="E95" s="6"/>
      <c r="F95" s="5"/>
      <c r="G95" s="7"/>
      <c r="H95" s="7"/>
      <c r="I95" s="7"/>
      <c r="J95" s="7"/>
      <c r="K95" s="7"/>
    </row>
    <row r="96" spans="1:11" x14ac:dyDescent="0.2">
      <c r="A96" s="3"/>
      <c r="B96" s="4"/>
      <c r="C96" s="5"/>
      <c r="D96" s="5"/>
      <c r="E96" s="6"/>
      <c r="F96" s="5"/>
      <c r="G96" s="7"/>
      <c r="H96" s="7"/>
      <c r="I96" s="7"/>
      <c r="J96" s="7"/>
      <c r="K96" s="7"/>
    </row>
    <row r="97" spans="1:11" x14ac:dyDescent="0.2">
      <c r="A97" s="3"/>
      <c r="B97" s="4"/>
      <c r="C97" s="5"/>
      <c r="D97" s="5"/>
      <c r="E97" s="6"/>
      <c r="F97" s="5"/>
      <c r="G97" s="7"/>
      <c r="H97" s="7"/>
      <c r="I97" s="7"/>
      <c r="J97" s="7"/>
      <c r="K97" s="7"/>
    </row>
    <row r="98" spans="1:11" x14ac:dyDescent="0.2">
      <c r="A98" s="3"/>
      <c r="B98" s="4"/>
      <c r="C98" s="5"/>
      <c r="D98" s="5"/>
      <c r="E98" s="6"/>
      <c r="F98" s="5"/>
      <c r="G98" s="7"/>
      <c r="H98" s="7"/>
      <c r="I98" s="7"/>
      <c r="J98" s="7"/>
      <c r="K98" s="7"/>
    </row>
    <row r="99" spans="1:11" x14ac:dyDescent="0.2">
      <c r="A99" s="3"/>
      <c r="B99" s="4"/>
      <c r="C99" s="5"/>
      <c r="D99" s="5"/>
      <c r="E99" s="6"/>
      <c r="F99" s="5"/>
      <c r="G99" s="7"/>
      <c r="H99" s="7"/>
      <c r="I99" s="7"/>
      <c r="J99" s="7"/>
      <c r="K99" s="7"/>
    </row>
    <row r="100" spans="1:11" x14ac:dyDescent="0.2">
      <c r="A100" s="3"/>
      <c r="B100" s="4"/>
      <c r="C100" s="5"/>
      <c r="D100" s="5"/>
      <c r="E100" s="6"/>
      <c r="F100" s="5"/>
      <c r="G100" s="7"/>
      <c r="H100" s="7"/>
      <c r="I100" s="7"/>
      <c r="J100" s="7"/>
      <c r="K100" s="7"/>
    </row>
    <row r="101" spans="1:11" x14ac:dyDescent="0.2">
      <c r="A101" s="3"/>
      <c r="B101" s="4"/>
      <c r="C101" s="5"/>
      <c r="D101" s="5"/>
      <c r="E101" s="6"/>
      <c r="F101" s="5"/>
      <c r="G101" s="7"/>
      <c r="H101" s="7"/>
      <c r="I101" s="7"/>
      <c r="J101" s="7"/>
      <c r="K101" s="7"/>
    </row>
    <row r="102" spans="1:11" x14ac:dyDescent="0.2">
      <c r="A102" s="3"/>
      <c r="B102" s="4"/>
      <c r="C102" s="5"/>
      <c r="D102" s="5"/>
      <c r="E102" s="6"/>
      <c r="F102" s="5"/>
      <c r="G102" s="7"/>
      <c r="H102" s="7"/>
      <c r="I102" s="7"/>
      <c r="J102" s="7"/>
      <c r="K102" s="7"/>
    </row>
    <row r="103" spans="1:11" x14ac:dyDescent="0.2">
      <c r="A103" s="3"/>
      <c r="B103" s="4"/>
      <c r="C103" s="5"/>
      <c r="D103" s="5"/>
      <c r="E103" s="6"/>
      <c r="F103" s="5"/>
      <c r="G103" s="7"/>
      <c r="H103" s="7"/>
      <c r="I103" s="7"/>
      <c r="J103" s="7"/>
      <c r="K103" s="7"/>
    </row>
    <row r="104" spans="1:11" x14ac:dyDescent="0.2">
      <c r="A104" s="3"/>
      <c r="B104" s="4"/>
      <c r="C104" s="5"/>
      <c r="D104" s="5"/>
      <c r="E104" s="6"/>
      <c r="F104" s="5"/>
      <c r="G104" s="7"/>
      <c r="H104" s="7"/>
      <c r="I104" s="7"/>
      <c r="J104" s="7"/>
      <c r="K104" s="7"/>
    </row>
    <row r="105" spans="1:11" x14ac:dyDescent="0.2">
      <c r="A105" s="3"/>
      <c r="B105" s="4"/>
      <c r="C105" s="5"/>
      <c r="D105" s="5"/>
      <c r="E105" s="6"/>
      <c r="F105" s="5"/>
      <c r="G105" s="7"/>
      <c r="H105" s="7"/>
      <c r="I105" s="7"/>
      <c r="J105" s="7"/>
      <c r="K105" s="7"/>
    </row>
    <row r="106" spans="1:11" x14ac:dyDescent="0.2">
      <c r="A106" s="3"/>
      <c r="B106" s="4"/>
      <c r="C106" s="5"/>
      <c r="D106" s="5"/>
      <c r="E106" s="6"/>
      <c r="F106" s="5"/>
      <c r="G106" s="7"/>
      <c r="H106" s="7"/>
      <c r="I106" s="7"/>
      <c r="J106" s="7"/>
      <c r="K106" s="7"/>
    </row>
    <row r="107" spans="1:11" x14ac:dyDescent="0.2">
      <c r="A107" s="3"/>
      <c r="B107" s="4"/>
      <c r="C107" s="5"/>
      <c r="D107" s="5"/>
      <c r="E107" s="6"/>
      <c r="F107" s="5"/>
      <c r="G107" s="7"/>
      <c r="H107" s="7"/>
      <c r="I107" s="7"/>
      <c r="J107" s="7"/>
      <c r="K107" s="7"/>
    </row>
    <row r="108" spans="1:11" x14ac:dyDescent="0.2">
      <c r="A108" s="3"/>
      <c r="B108" s="4"/>
      <c r="C108" s="5"/>
      <c r="D108" s="5"/>
      <c r="E108" s="6"/>
      <c r="F108" s="5"/>
      <c r="G108" s="7"/>
      <c r="H108" s="7"/>
      <c r="I108" s="7"/>
      <c r="J108" s="7"/>
      <c r="K108" s="7"/>
    </row>
    <row r="109" spans="1:11" x14ac:dyDescent="0.2">
      <c r="A109" s="3"/>
      <c r="B109" s="4"/>
      <c r="C109" s="5"/>
      <c r="D109" s="5"/>
      <c r="E109" s="6"/>
      <c r="F109" s="5"/>
      <c r="G109" s="7"/>
      <c r="H109" s="7"/>
      <c r="I109" s="7"/>
      <c r="J109" s="7"/>
      <c r="K109" s="7"/>
    </row>
    <row r="110" spans="1:11" x14ac:dyDescent="0.2">
      <c r="A110" s="3"/>
      <c r="B110" s="4"/>
      <c r="C110" s="5"/>
      <c r="D110" s="5"/>
      <c r="E110" s="6"/>
      <c r="F110" s="5"/>
      <c r="G110" s="7"/>
      <c r="H110" s="7"/>
      <c r="I110" s="7"/>
      <c r="J110" s="7"/>
      <c r="K110" s="7"/>
    </row>
    <row r="111" spans="1:11" x14ac:dyDescent="0.2">
      <c r="A111" s="3"/>
      <c r="B111" s="4"/>
      <c r="C111" s="5"/>
      <c r="D111" s="5"/>
      <c r="E111" s="6"/>
      <c r="F111" s="5"/>
      <c r="G111" s="7"/>
      <c r="H111" s="7"/>
      <c r="I111" s="7"/>
      <c r="J111" s="7"/>
      <c r="K111" s="7"/>
    </row>
    <row r="112" spans="1:11" x14ac:dyDescent="0.2">
      <c r="A112" s="3"/>
      <c r="B112" s="4"/>
      <c r="C112" s="5"/>
      <c r="D112" s="5"/>
      <c r="E112" s="6"/>
      <c r="F112" s="5"/>
      <c r="G112" s="7"/>
      <c r="H112" s="7"/>
      <c r="I112" s="7"/>
      <c r="J112" s="7"/>
      <c r="K112" s="7"/>
    </row>
    <row r="113" spans="1:11" x14ac:dyDescent="0.2">
      <c r="A113" s="3"/>
      <c r="B113" s="4"/>
      <c r="C113" s="5"/>
      <c r="D113" s="5"/>
      <c r="E113" s="6"/>
      <c r="F113" s="5"/>
      <c r="G113" s="7"/>
      <c r="H113" s="7"/>
      <c r="I113" s="7"/>
      <c r="J113" s="7"/>
      <c r="K113" s="7"/>
    </row>
  </sheetData>
  <mergeCells count="3">
    <mergeCell ref="A1:K1"/>
    <mergeCell ref="A3:K3"/>
    <mergeCell ref="A5:K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970C4-ACC7-4030-80EA-D6080CAEFA10}">
  <dimension ref="A1:M62"/>
  <sheetViews>
    <sheetView topLeftCell="B8" zoomScale="169" workbookViewId="0">
      <selection activeCell="G20" sqref="G20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3.83203125" bestFit="1" customWidth="1"/>
    <col min="4" max="4" width="28.33203125" bestFit="1" customWidth="1"/>
    <col min="5" max="6" width="2.83203125" bestFit="1" customWidth="1"/>
    <col min="7" max="7" width="19.1640625" bestFit="1" customWidth="1"/>
    <col min="8" max="11" width="1" bestFit="1" customWidth="1"/>
    <col min="12" max="12" width="10.33203125" hidden="1" customWidth="1"/>
    <col min="13" max="14" width="0" hidden="1" customWidth="1"/>
  </cols>
  <sheetData>
    <row r="1" spans="1:12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2" ht="18" x14ac:dyDescent="0.2">
      <c r="A3" s="35" t="s">
        <v>1364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2" ht="16" x14ac:dyDescent="0.2">
      <c r="A5" s="36" t="s">
        <v>1256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2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1362</v>
      </c>
      <c r="H7" s="1" t="s">
        <v>9</v>
      </c>
      <c r="I7" s="1" t="s">
        <v>9</v>
      </c>
      <c r="J7" s="1" t="s">
        <v>9</v>
      </c>
      <c r="K7" s="1" t="s">
        <v>9</v>
      </c>
    </row>
    <row r="8" spans="1:12" x14ac:dyDescent="0.2">
      <c r="A8" s="3">
        <v>1</v>
      </c>
      <c r="B8" s="4" t="s">
        <v>10</v>
      </c>
      <c r="C8" s="5" t="s">
        <v>1257</v>
      </c>
      <c r="D8" s="5" t="s">
        <v>327</v>
      </c>
      <c r="E8" s="6" t="s">
        <v>13</v>
      </c>
      <c r="F8" s="5" t="s">
        <v>14</v>
      </c>
      <c r="G8" s="8">
        <v>0</v>
      </c>
      <c r="H8" s="7"/>
      <c r="I8" s="7"/>
      <c r="J8" s="7"/>
      <c r="K8" s="7"/>
    </row>
    <row r="9" spans="1:12" x14ac:dyDescent="0.2">
      <c r="A9" s="3">
        <v>3</v>
      </c>
      <c r="B9" s="4" t="s">
        <v>10</v>
      </c>
      <c r="C9" s="5" t="s">
        <v>1258</v>
      </c>
      <c r="D9" s="5" t="s">
        <v>113</v>
      </c>
      <c r="E9" s="6" t="s">
        <v>13</v>
      </c>
      <c r="F9" s="5" t="s">
        <v>14</v>
      </c>
      <c r="G9" s="7">
        <v>0</v>
      </c>
      <c r="H9" s="7"/>
      <c r="I9" s="7"/>
      <c r="J9" s="7"/>
      <c r="K9" s="7"/>
    </row>
    <row r="10" spans="1:12" x14ac:dyDescent="0.2">
      <c r="A10" s="3">
        <v>4</v>
      </c>
      <c r="B10" s="4"/>
      <c r="C10" s="5" t="s">
        <v>14</v>
      </c>
      <c r="D10" s="5" t="s">
        <v>14</v>
      </c>
      <c r="E10" s="6" t="s">
        <v>13</v>
      </c>
      <c r="F10" s="5" t="s">
        <v>14</v>
      </c>
      <c r="G10" s="7"/>
      <c r="H10" s="7"/>
      <c r="I10" s="7"/>
      <c r="J10" s="7"/>
      <c r="K10" s="7"/>
    </row>
    <row r="11" spans="1:12" x14ac:dyDescent="0.2">
      <c r="A11" s="3">
        <v>5</v>
      </c>
      <c r="B11" s="4" t="s">
        <v>10</v>
      </c>
      <c r="C11" s="5" t="s">
        <v>1259</v>
      </c>
      <c r="D11" s="5" t="s">
        <v>12</v>
      </c>
      <c r="E11" s="6" t="s">
        <v>13</v>
      </c>
      <c r="F11" s="5" t="s">
        <v>14</v>
      </c>
      <c r="G11" s="7">
        <v>1000</v>
      </c>
      <c r="H11" s="7"/>
      <c r="I11" s="7"/>
      <c r="J11" s="7"/>
      <c r="K11" s="7"/>
      <c r="L11" s="7">
        <v>54.07</v>
      </c>
    </row>
    <row r="12" spans="1:12" x14ac:dyDescent="0.2">
      <c r="A12" s="3">
        <v>6</v>
      </c>
      <c r="B12" s="4" t="s">
        <v>10</v>
      </c>
      <c r="C12" s="5" t="s">
        <v>1260</v>
      </c>
      <c r="D12" s="5" t="s">
        <v>18</v>
      </c>
      <c r="E12" s="6" t="s">
        <v>13</v>
      </c>
      <c r="F12" s="5" t="s">
        <v>14</v>
      </c>
      <c r="G12" s="7"/>
      <c r="H12" s="7"/>
      <c r="I12" s="7"/>
      <c r="J12" s="7"/>
      <c r="K12" s="7"/>
      <c r="L12" s="7">
        <v>0</v>
      </c>
    </row>
    <row r="13" spans="1:12" x14ac:dyDescent="0.2">
      <c r="A13" s="3">
        <v>7</v>
      </c>
      <c r="B13" s="4" t="s">
        <v>10</v>
      </c>
      <c r="C13" s="5" t="s">
        <v>1261</v>
      </c>
      <c r="D13" s="5" t="s">
        <v>114</v>
      </c>
      <c r="E13" s="6" t="s">
        <v>13</v>
      </c>
      <c r="F13" s="5" t="s">
        <v>14</v>
      </c>
      <c r="G13" s="7"/>
      <c r="H13" s="7"/>
      <c r="I13" s="7"/>
      <c r="J13" s="7"/>
      <c r="K13" s="7"/>
      <c r="L13" s="7">
        <v>0</v>
      </c>
    </row>
    <row r="14" spans="1:12" x14ac:dyDescent="0.2">
      <c r="A14" s="3">
        <v>8</v>
      </c>
      <c r="B14" s="4" t="s">
        <v>10</v>
      </c>
      <c r="C14" s="5" t="s">
        <v>1262</v>
      </c>
      <c r="D14" s="5" t="s">
        <v>22</v>
      </c>
      <c r="E14" s="6" t="s">
        <v>13</v>
      </c>
      <c r="F14" s="5" t="s">
        <v>14</v>
      </c>
      <c r="G14" s="7"/>
      <c r="H14" s="7"/>
      <c r="I14" s="7"/>
      <c r="J14" s="7"/>
      <c r="K14" s="7"/>
      <c r="L14" s="7">
        <v>1231.07</v>
      </c>
    </row>
    <row r="15" spans="1:12" x14ac:dyDescent="0.2">
      <c r="A15" s="3">
        <v>9</v>
      </c>
      <c r="B15" s="4" t="s">
        <v>10</v>
      </c>
      <c r="C15" s="5" t="s">
        <v>1263</v>
      </c>
      <c r="D15" s="5" t="s">
        <v>24</v>
      </c>
      <c r="E15" s="6" t="s">
        <v>13</v>
      </c>
      <c r="F15" s="5" t="s">
        <v>14</v>
      </c>
      <c r="G15" s="7">
        <v>1000</v>
      </c>
      <c r="H15" s="7"/>
      <c r="I15" s="7"/>
      <c r="J15" s="7"/>
      <c r="K15" s="7"/>
      <c r="L15" s="7">
        <v>90.88</v>
      </c>
    </row>
    <row r="16" spans="1:12" x14ac:dyDescent="0.2">
      <c r="A16" s="3">
        <v>10</v>
      </c>
      <c r="B16" s="4" t="s">
        <v>10</v>
      </c>
      <c r="C16" s="5" t="s">
        <v>1264</v>
      </c>
      <c r="D16" s="5" t="s">
        <v>1265</v>
      </c>
      <c r="E16" s="6" t="s">
        <v>13</v>
      </c>
      <c r="F16" s="5" t="s">
        <v>14</v>
      </c>
      <c r="G16" s="7">
        <v>8000</v>
      </c>
      <c r="H16" s="7"/>
      <c r="I16" s="7"/>
      <c r="J16" s="7"/>
      <c r="K16" s="7"/>
      <c r="L16" s="7">
        <v>4596.3599999999997</v>
      </c>
    </row>
    <row r="17" spans="1:13" x14ac:dyDescent="0.2">
      <c r="A17" s="3">
        <v>11</v>
      </c>
      <c r="B17" s="4" t="s">
        <v>10</v>
      </c>
      <c r="C17" s="5" t="s">
        <v>1266</v>
      </c>
      <c r="D17" s="5" t="s">
        <v>1267</v>
      </c>
      <c r="E17" s="6" t="s">
        <v>13</v>
      </c>
      <c r="F17" s="5" t="s">
        <v>14</v>
      </c>
      <c r="G17" s="7"/>
      <c r="H17" s="7"/>
      <c r="I17" s="7"/>
      <c r="J17" s="7"/>
      <c r="K17" s="7"/>
      <c r="L17" s="7">
        <v>150</v>
      </c>
    </row>
    <row r="18" spans="1:13" x14ac:dyDescent="0.2">
      <c r="A18" s="3">
        <v>12</v>
      </c>
      <c r="B18" s="4" t="s">
        <v>10</v>
      </c>
      <c r="C18" s="5" t="s">
        <v>1268</v>
      </c>
      <c r="D18" s="5" t="s">
        <v>1269</v>
      </c>
      <c r="E18" s="6" t="s">
        <v>13</v>
      </c>
      <c r="F18" s="5" t="s">
        <v>14</v>
      </c>
      <c r="G18" s="7"/>
      <c r="H18" s="7"/>
      <c r="I18" s="7"/>
      <c r="J18" s="7"/>
      <c r="K18" s="7"/>
      <c r="L18" s="7">
        <v>0</v>
      </c>
    </row>
    <row r="19" spans="1:13" x14ac:dyDescent="0.2">
      <c r="A19" s="3">
        <v>13</v>
      </c>
      <c r="B19" s="4" t="s">
        <v>10</v>
      </c>
      <c r="C19" s="5" t="s">
        <v>1270</v>
      </c>
      <c r="D19" s="5" t="s">
        <v>115</v>
      </c>
      <c r="E19" s="6" t="s">
        <v>13</v>
      </c>
      <c r="F19" s="5" t="s">
        <v>14</v>
      </c>
      <c r="G19" s="7"/>
      <c r="H19" s="7"/>
      <c r="I19" s="7"/>
      <c r="J19" s="7"/>
      <c r="K19" s="7"/>
      <c r="L19" s="7">
        <v>0</v>
      </c>
    </row>
    <row r="20" spans="1:13" x14ac:dyDescent="0.2">
      <c r="A20" s="3">
        <v>14</v>
      </c>
      <c r="B20" s="4" t="s">
        <v>10</v>
      </c>
      <c r="C20" s="5" t="s">
        <v>1271</v>
      </c>
      <c r="D20" s="5" t="s">
        <v>30</v>
      </c>
      <c r="E20" s="6" t="s">
        <v>13</v>
      </c>
      <c r="F20" s="5" t="s">
        <v>14</v>
      </c>
      <c r="G20" s="7">
        <v>14814.3</v>
      </c>
      <c r="H20" s="7"/>
      <c r="I20" s="7"/>
      <c r="J20" s="7"/>
      <c r="K20" s="7"/>
      <c r="L20">
        <f>G20*1.03</f>
        <v>15258.728999999999</v>
      </c>
      <c r="M20" t="s">
        <v>1298</v>
      </c>
    </row>
    <row r="21" spans="1:13" x14ac:dyDescent="0.2">
      <c r="A21" s="3">
        <v>15</v>
      </c>
      <c r="B21" s="4" t="s">
        <v>10</v>
      </c>
      <c r="C21" s="5" t="s">
        <v>1272</v>
      </c>
      <c r="D21" s="5" t="s">
        <v>285</v>
      </c>
      <c r="E21" s="6" t="s">
        <v>13</v>
      </c>
      <c r="F21" s="5" t="s">
        <v>14</v>
      </c>
      <c r="G21" s="7"/>
      <c r="H21" s="7"/>
      <c r="I21" s="7"/>
      <c r="J21" s="7"/>
      <c r="K21" s="7"/>
    </row>
    <row r="22" spans="1:13" x14ac:dyDescent="0.2">
      <c r="A22" s="3">
        <v>16</v>
      </c>
      <c r="B22" s="4" t="s">
        <v>10</v>
      </c>
      <c r="C22" s="5" t="s">
        <v>1273</v>
      </c>
      <c r="D22" s="5" t="s">
        <v>36</v>
      </c>
      <c r="E22" s="6" t="s">
        <v>13</v>
      </c>
      <c r="F22" s="5" t="s">
        <v>14</v>
      </c>
      <c r="G22" s="7"/>
      <c r="H22" s="7"/>
      <c r="I22" s="7"/>
      <c r="J22" s="7"/>
      <c r="K22" s="7"/>
      <c r="L22">
        <f>G22*1.03</f>
        <v>0</v>
      </c>
    </row>
    <row r="23" spans="1:13" x14ac:dyDescent="0.2">
      <c r="A23" s="3">
        <v>17</v>
      </c>
      <c r="B23" s="4" t="s">
        <v>10</v>
      </c>
      <c r="C23" s="5" t="s">
        <v>1274</v>
      </c>
      <c r="D23" s="5" t="s">
        <v>1275</v>
      </c>
      <c r="E23" s="6" t="s">
        <v>13</v>
      </c>
      <c r="F23" s="5" t="s">
        <v>14</v>
      </c>
      <c r="G23" s="7"/>
      <c r="H23" s="7"/>
      <c r="I23" s="7"/>
      <c r="J23" s="7"/>
      <c r="K23" s="7"/>
      <c r="L23" s="7">
        <v>0</v>
      </c>
    </row>
    <row r="24" spans="1:13" x14ac:dyDescent="0.2">
      <c r="A24" s="3">
        <v>18</v>
      </c>
      <c r="B24" s="4" t="s">
        <v>10</v>
      </c>
      <c r="C24" s="5" t="s">
        <v>1276</v>
      </c>
      <c r="D24" s="5" t="s">
        <v>117</v>
      </c>
      <c r="E24" s="6" t="s">
        <v>13</v>
      </c>
      <c r="F24" s="5" t="s">
        <v>14</v>
      </c>
      <c r="G24" s="7"/>
      <c r="H24" s="7"/>
      <c r="I24" s="7"/>
      <c r="J24" s="7"/>
      <c r="K24" s="7"/>
      <c r="L24" s="7">
        <v>0</v>
      </c>
    </row>
    <row r="25" spans="1:13" x14ac:dyDescent="0.2">
      <c r="A25" s="3">
        <v>19</v>
      </c>
      <c r="B25" s="4" t="s">
        <v>10</v>
      </c>
      <c r="C25" s="5" t="s">
        <v>1277</v>
      </c>
      <c r="D25" s="5" t="s">
        <v>350</v>
      </c>
      <c r="E25" s="6" t="s">
        <v>13</v>
      </c>
      <c r="F25" s="5" t="s">
        <v>14</v>
      </c>
      <c r="G25" s="7"/>
      <c r="H25" s="7"/>
      <c r="I25" s="7"/>
      <c r="J25" s="7"/>
      <c r="K25" s="7"/>
      <c r="L25" s="7">
        <v>204</v>
      </c>
    </row>
    <row r="26" spans="1:13" x14ac:dyDescent="0.2">
      <c r="A26" s="3">
        <v>20</v>
      </c>
      <c r="B26" s="4" t="s">
        <v>10</v>
      </c>
      <c r="C26" s="5" t="s">
        <v>1278</v>
      </c>
      <c r="D26" s="5" t="s">
        <v>60</v>
      </c>
      <c r="E26" s="6" t="s">
        <v>13</v>
      </c>
      <c r="F26" s="5" t="s">
        <v>14</v>
      </c>
      <c r="G26" s="7">
        <v>18244.95</v>
      </c>
      <c r="H26" s="7"/>
      <c r="I26" s="7"/>
      <c r="J26" s="7"/>
      <c r="K26" s="7"/>
      <c r="L26" s="7">
        <v>18244.95</v>
      </c>
    </row>
    <row r="27" spans="1:13" x14ac:dyDescent="0.2">
      <c r="A27" s="3">
        <v>21</v>
      </c>
      <c r="B27" s="4" t="s">
        <v>10</v>
      </c>
      <c r="C27" s="5" t="s">
        <v>1279</v>
      </c>
      <c r="D27" s="5" t="s">
        <v>83</v>
      </c>
      <c r="E27" s="6" t="s">
        <v>13</v>
      </c>
      <c r="F27" s="5" t="s">
        <v>14</v>
      </c>
      <c r="G27" s="8">
        <v>0</v>
      </c>
      <c r="H27" s="7"/>
      <c r="I27" s="7"/>
      <c r="J27" s="7"/>
      <c r="K27" s="7"/>
      <c r="L27" s="8">
        <v>0</v>
      </c>
    </row>
    <row r="28" spans="1:13" x14ac:dyDescent="0.2">
      <c r="A28" s="3">
        <v>23</v>
      </c>
      <c r="B28" s="4" t="s">
        <v>10</v>
      </c>
      <c r="C28" s="5" t="s">
        <v>1280</v>
      </c>
      <c r="D28" s="5" t="s">
        <v>118</v>
      </c>
      <c r="E28" s="6" t="s">
        <v>13</v>
      </c>
      <c r="F28" s="5" t="s">
        <v>14</v>
      </c>
      <c r="G28" s="7">
        <f>SUM(G11:G27)</f>
        <v>43059.25</v>
      </c>
      <c r="H28" s="7"/>
      <c r="I28" s="7"/>
      <c r="J28" s="7"/>
      <c r="K28" s="7"/>
    </row>
    <row r="29" spans="1:13" x14ac:dyDescent="0.2">
      <c r="A29" s="3">
        <v>24</v>
      </c>
      <c r="B29" s="4"/>
      <c r="C29" s="5" t="s">
        <v>14</v>
      </c>
      <c r="D29" s="5" t="s">
        <v>14</v>
      </c>
      <c r="E29" s="6" t="s">
        <v>13</v>
      </c>
      <c r="F29" s="5" t="s">
        <v>14</v>
      </c>
      <c r="G29" s="7"/>
      <c r="H29" s="7"/>
      <c r="I29" s="7"/>
      <c r="J29" s="7"/>
      <c r="K29" s="7"/>
    </row>
    <row r="30" spans="1:13" x14ac:dyDescent="0.2">
      <c r="A30" s="3">
        <v>25</v>
      </c>
      <c r="B30" s="4" t="s">
        <v>10</v>
      </c>
      <c r="C30" s="5" t="s">
        <v>1281</v>
      </c>
      <c r="D30" s="5" t="s">
        <v>1282</v>
      </c>
      <c r="E30" s="6" t="s">
        <v>13</v>
      </c>
      <c r="F30" s="5" t="s">
        <v>14</v>
      </c>
      <c r="G30" s="8">
        <v>0</v>
      </c>
      <c r="H30" s="7"/>
      <c r="I30" s="7"/>
      <c r="J30" s="7"/>
      <c r="K30" s="7"/>
    </row>
    <row r="31" spans="1:13" x14ac:dyDescent="0.2">
      <c r="A31" s="3">
        <v>27</v>
      </c>
      <c r="B31" s="4" t="s">
        <v>10</v>
      </c>
      <c r="C31" s="5" t="s">
        <v>1283</v>
      </c>
      <c r="D31" s="5" t="s">
        <v>109</v>
      </c>
      <c r="E31" s="6" t="s">
        <v>13</v>
      </c>
      <c r="F31" s="5" t="s">
        <v>14</v>
      </c>
      <c r="G31" s="8">
        <v>0</v>
      </c>
      <c r="H31" s="7"/>
      <c r="I31" s="7"/>
      <c r="J31" s="7"/>
      <c r="K31" s="7"/>
    </row>
    <row r="32" spans="1:13" ht="16" thickBot="1" x14ac:dyDescent="0.25">
      <c r="A32" s="3">
        <v>29</v>
      </c>
      <c r="B32" s="4" t="s">
        <v>10</v>
      </c>
      <c r="C32" s="5" t="s">
        <v>1284</v>
      </c>
      <c r="D32" s="5" t="s">
        <v>1285</v>
      </c>
      <c r="E32" s="6" t="s">
        <v>13</v>
      </c>
      <c r="F32" s="5" t="s">
        <v>14</v>
      </c>
      <c r="G32" s="9">
        <f>G9-G28</f>
        <v>-43059.25</v>
      </c>
      <c r="H32" s="7"/>
      <c r="I32" s="7"/>
      <c r="J32" s="7"/>
      <c r="K32" s="7"/>
      <c r="L32">
        <f>-SUM(L1:L31)</f>
        <v>-39830.058999999994</v>
      </c>
    </row>
    <row r="33" spans="1:11" ht="16" thickTop="1" x14ac:dyDescent="0.2">
      <c r="A33" s="3"/>
      <c r="B33" s="4"/>
      <c r="C33" s="5"/>
      <c r="D33" s="5"/>
      <c r="E33" s="6"/>
      <c r="F33" s="5"/>
      <c r="G33" s="7"/>
      <c r="H33" s="7"/>
      <c r="I33" s="7"/>
      <c r="J33" s="7"/>
      <c r="K33" s="7"/>
    </row>
    <row r="34" spans="1:11" x14ac:dyDescent="0.2">
      <c r="A34" s="3"/>
      <c r="B34" s="4"/>
      <c r="C34" s="5"/>
      <c r="D34" s="5"/>
      <c r="E34" s="6"/>
      <c r="F34" s="5"/>
      <c r="G34" s="7"/>
      <c r="H34" s="7"/>
      <c r="I34" s="7"/>
      <c r="J34" s="7"/>
      <c r="K34" s="7"/>
    </row>
    <row r="35" spans="1:11" x14ac:dyDescent="0.2">
      <c r="A35" s="3"/>
      <c r="B35" s="4"/>
      <c r="C35" s="5"/>
      <c r="D35" s="5"/>
      <c r="E35" s="6"/>
      <c r="F35" s="5"/>
      <c r="G35" s="7"/>
      <c r="H35" s="7"/>
      <c r="I35" s="7"/>
      <c r="J35" s="7"/>
      <c r="K35" s="7"/>
    </row>
    <row r="36" spans="1:11" x14ac:dyDescent="0.2">
      <c r="A36" s="3"/>
      <c r="B36" s="4"/>
      <c r="C36" s="5"/>
      <c r="D36" s="5"/>
      <c r="E36" s="6"/>
      <c r="F36" s="5"/>
      <c r="G36" s="7"/>
      <c r="H36" s="7"/>
      <c r="I36" s="7"/>
      <c r="J36" s="7"/>
      <c r="K36" s="7"/>
    </row>
    <row r="37" spans="1:11" x14ac:dyDescent="0.2">
      <c r="A37" s="3"/>
      <c r="B37" s="4"/>
      <c r="C37" s="5"/>
      <c r="D37" s="5"/>
      <c r="E37" s="6"/>
      <c r="F37" s="5"/>
      <c r="G37" s="7"/>
      <c r="H37" s="7"/>
      <c r="I37" s="7"/>
      <c r="J37" s="7"/>
      <c r="K37" s="7"/>
    </row>
    <row r="38" spans="1:11" x14ac:dyDescent="0.2">
      <c r="A38" s="3"/>
      <c r="B38" s="4"/>
      <c r="C38" s="5"/>
      <c r="D38" s="5"/>
      <c r="E38" s="6"/>
      <c r="F38" s="5"/>
      <c r="G38" s="7"/>
      <c r="H38" s="7"/>
      <c r="I38" s="7"/>
      <c r="J38" s="7"/>
      <c r="K38" s="7"/>
    </row>
    <row r="39" spans="1:11" x14ac:dyDescent="0.2">
      <c r="A39" s="3"/>
      <c r="B39" s="4"/>
      <c r="C39" s="5"/>
      <c r="D39" s="5"/>
      <c r="E39" s="6"/>
      <c r="F39" s="5"/>
      <c r="G39" s="7"/>
      <c r="H39" s="7"/>
      <c r="I39" s="7"/>
      <c r="J39" s="7"/>
      <c r="K39" s="7"/>
    </row>
    <row r="40" spans="1:11" x14ac:dyDescent="0.2">
      <c r="A40" s="3"/>
      <c r="B40" s="4"/>
      <c r="C40" s="5"/>
      <c r="D40" s="5"/>
      <c r="E40" s="6"/>
      <c r="F40" s="5"/>
      <c r="G40" s="7"/>
      <c r="H40" s="7"/>
      <c r="I40" s="7"/>
      <c r="J40" s="7"/>
      <c r="K40" s="7"/>
    </row>
    <row r="41" spans="1:11" x14ac:dyDescent="0.2">
      <c r="A41" s="3"/>
      <c r="B41" s="4"/>
      <c r="C41" s="5"/>
      <c r="D41" s="5"/>
      <c r="E41" s="6"/>
      <c r="F41" s="5"/>
      <c r="G41" s="7"/>
      <c r="H41" s="7"/>
      <c r="I41" s="7"/>
      <c r="J41" s="7"/>
      <c r="K41" s="7"/>
    </row>
    <row r="42" spans="1:11" x14ac:dyDescent="0.2">
      <c r="A42" s="3"/>
      <c r="B42" s="4"/>
      <c r="C42" s="5"/>
      <c r="D42" s="5"/>
      <c r="E42" s="6"/>
      <c r="F42" s="5"/>
      <c r="G42" s="7"/>
      <c r="H42" s="7"/>
      <c r="I42" s="7"/>
      <c r="J42" s="7"/>
      <c r="K42" s="7"/>
    </row>
    <row r="43" spans="1:11" x14ac:dyDescent="0.2">
      <c r="A43" s="3"/>
      <c r="B43" s="4"/>
      <c r="C43" s="5"/>
      <c r="D43" s="5"/>
      <c r="E43" s="6"/>
      <c r="F43" s="5"/>
      <c r="G43" s="7"/>
      <c r="H43" s="7"/>
      <c r="I43" s="7"/>
      <c r="J43" s="7"/>
      <c r="K43" s="7"/>
    </row>
    <row r="44" spans="1:11" x14ac:dyDescent="0.2">
      <c r="A44" s="3"/>
      <c r="B44" s="4"/>
      <c r="C44" s="5"/>
      <c r="D44" s="5"/>
      <c r="E44" s="6"/>
      <c r="F44" s="5"/>
      <c r="G44" s="7"/>
      <c r="H44" s="7"/>
      <c r="I44" s="7"/>
      <c r="J44" s="7"/>
      <c r="K44" s="7"/>
    </row>
    <row r="45" spans="1:11" x14ac:dyDescent="0.2">
      <c r="A45" s="3"/>
      <c r="B45" s="4"/>
      <c r="C45" s="5"/>
      <c r="D45" s="5"/>
      <c r="E45" s="6"/>
      <c r="F45" s="5"/>
      <c r="G45" s="7"/>
      <c r="H45" s="7"/>
      <c r="I45" s="7"/>
      <c r="J45" s="7"/>
      <c r="K45" s="7"/>
    </row>
    <row r="46" spans="1:11" x14ac:dyDescent="0.2">
      <c r="A46" s="3"/>
      <c r="B46" s="4"/>
      <c r="C46" s="5"/>
      <c r="D46" s="5"/>
      <c r="E46" s="6"/>
      <c r="F46" s="5"/>
      <c r="G46" s="7"/>
      <c r="H46" s="7"/>
      <c r="I46" s="7"/>
      <c r="J46" s="7"/>
      <c r="K46" s="7"/>
    </row>
    <row r="47" spans="1:11" x14ac:dyDescent="0.2">
      <c r="A47" s="3"/>
      <c r="B47" s="4"/>
      <c r="C47" s="5"/>
      <c r="D47" s="5"/>
      <c r="E47" s="6"/>
      <c r="F47" s="5"/>
      <c r="G47" s="7"/>
      <c r="H47" s="7"/>
      <c r="I47" s="7"/>
      <c r="J47" s="7"/>
      <c r="K47" s="7"/>
    </row>
    <row r="48" spans="1:11" x14ac:dyDescent="0.2">
      <c r="A48" s="3"/>
      <c r="B48" s="4"/>
      <c r="C48" s="5"/>
      <c r="D48" s="5"/>
      <c r="E48" s="6"/>
      <c r="F48" s="5"/>
      <c r="G48" s="7"/>
      <c r="H48" s="7"/>
      <c r="I48" s="7"/>
      <c r="J48" s="7"/>
      <c r="K48" s="7"/>
    </row>
    <row r="49" spans="1:11" x14ac:dyDescent="0.2">
      <c r="A49" s="3"/>
      <c r="B49" s="4"/>
      <c r="C49" s="5"/>
      <c r="D49" s="5"/>
      <c r="E49" s="6"/>
      <c r="F49" s="5"/>
      <c r="G49" s="7"/>
      <c r="H49" s="7"/>
      <c r="I49" s="7"/>
      <c r="J49" s="7"/>
      <c r="K49" s="7"/>
    </row>
    <row r="50" spans="1:11" x14ac:dyDescent="0.2">
      <c r="A50" s="3"/>
      <c r="B50" s="4"/>
      <c r="C50" s="5"/>
      <c r="D50" s="5"/>
      <c r="E50" s="6"/>
      <c r="F50" s="5"/>
      <c r="G50" s="7"/>
      <c r="H50" s="7"/>
      <c r="I50" s="7"/>
      <c r="J50" s="7"/>
      <c r="K50" s="7"/>
    </row>
    <row r="51" spans="1:11" x14ac:dyDescent="0.2">
      <c r="A51" s="3"/>
      <c r="B51" s="4"/>
      <c r="C51" s="5"/>
      <c r="D51" s="5"/>
      <c r="E51" s="6"/>
      <c r="F51" s="5"/>
      <c r="G51" s="7"/>
      <c r="H51" s="7"/>
      <c r="I51" s="7"/>
      <c r="J51" s="7"/>
      <c r="K51" s="7"/>
    </row>
    <row r="52" spans="1:11" x14ac:dyDescent="0.2">
      <c r="A52" s="3"/>
      <c r="B52" s="4"/>
      <c r="C52" s="5"/>
      <c r="D52" s="5"/>
      <c r="E52" s="6"/>
      <c r="F52" s="5"/>
      <c r="G52" s="7"/>
      <c r="H52" s="7"/>
      <c r="I52" s="7"/>
      <c r="J52" s="7"/>
      <c r="K52" s="7"/>
    </row>
    <row r="53" spans="1:11" x14ac:dyDescent="0.2">
      <c r="A53" s="3"/>
      <c r="B53" s="4"/>
      <c r="C53" s="5"/>
      <c r="D53" s="5"/>
      <c r="E53" s="6"/>
      <c r="F53" s="5"/>
      <c r="G53" s="7"/>
      <c r="H53" s="7"/>
      <c r="I53" s="7"/>
      <c r="J53" s="7"/>
      <c r="K53" s="7"/>
    </row>
    <row r="54" spans="1:11" x14ac:dyDescent="0.2">
      <c r="A54" s="3"/>
      <c r="B54" s="4"/>
      <c r="C54" s="5"/>
      <c r="D54" s="5"/>
      <c r="E54" s="6"/>
      <c r="F54" s="5"/>
      <c r="G54" s="7"/>
      <c r="H54" s="7"/>
      <c r="I54" s="7"/>
      <c r="J54" s="7"/>
      <c r="K54" s="7"/>
    </row>
    <row r="55" spans="1:11" x14ac:dyDescent="0.2">
      <c r="A55" s="3"/>
      <c r="B55" s="4"/>
      <c r="C55" s="5"/>
      <c r="D55" s="5"/>
      <c r="E55" s="6"/>
      <c r="F55" s="5"/>
      <c r="G55" s="7"/>
      <c r="H55" s="7"/>
      <c r="I55" s="7"/>
      <c r="J55" s="7"/>
      <c r="K55" s="7"/>
    </row>
    <row r="56" spans="1:11" x14ac:dyDescent="0.2">
      <c r="A56" s="3"/>
      <c r="B56" s="4"/>
      <c r="C56" s="5"/>
      <c r="D56" s="5"/>
      <c r="E56" s="6"/>
      <c r="F56" s="5"/>
      <c r="G56" s="7"/>
      <c r="H56" s="7"/>
      <c r="I56" s="7"/>
      <c r="J56" s="7"/>
      <c r="K56" s="7"/>
    </row>
    <row r="57" spans="1:11" x14ac:dyDescent="0.2">
      <c r="A57" s="3"/>
      <c r="B57" s="4"/>
      <c r="C57" s="5"/>
      <c r="D57" s="5"/>
      <c r="E57" s="6"/>
      <c r="F57" s="5"/>
      <c r="G57" s="7"/>
      <c r="H57" s="7"/>
      <c r="I57" s="7"/>
      <c r="J57" s="7"/>
      <c r="K57" s="7"/>
    </row>
    <row r="58" spans="1:11" x14ac:dyDescent="0.2">
      <c r="A58" s="3"/>
      <c r="B58" s="4"/>
      <c r="C58" s="5"/>
      <c r="D58" s="5"/>
      <c r="E58" s="6"/>
      <c r="F58" s="5"/>
      <c r="G58" s="7"/>
      <c r="H58" s="7"/>
      <c r="I58" s="7"/>
      <c r="J58" s="7"/>
      <c r="K58" s="7"/>
    </row>
    <row r="59" spans="1:11" x14ac:dyDescent="0.2">
      <c r="A59" s="3"/>
      <c r="B59" s="4"/>
      <c r="C59" s="5"/>
      <c r="D59" s="5"/>
      <c r="E59" s="6"/>
      <c r="F59" s="5"/>
      <c r="G59" s="7"/>
      <c r="H59" s="7"/>
      <c r="I59" s="7"/>
      <c r="J59" s="7"/>
      <c r="K59" s="7"/>
    </row>
    <row r="60" spans="1:11" x14ac:dyDescent="0.2">
      <c r="A60" s="3"/>
      <c r="B60" s="4"/>
      <c r="C60" s="5"/>
      <c r="D60" s="5"/>
      <c r="E60" s="6"/>
      <c r="F60" s="5"/>
      <c r="G60" s="7"/>
      <c r="H60" s="7"/>
      <c r="I60" s="7"/>
      <c r="J60" s="7"/>
      <c r="K60" s="7"/>
    </row>
    <row r="61" spans="1:11" x14ac:dyDescent="0.2">
      <c r="A61" s="3"/>
      <c r="B61" s="4"/>
      <c r="C61" s="5"/>
      <c r="D61" s="5"/>
      <c r="E61" s="6"/>
      <c r="F61" s="5"/>
      <c r="G61" s="7"/>
      <c r="H61" s="7"/>
      <c r="I61" s="7"/>
      <c r="J61" s="7"/>
      <c r="K61" s="7"/>
    </row>
    <row r="62" spans="1:11" x14ac:dyDescent="0.2">
      <c r="A62" s="3"/>
      <c r="B62" s="4"/>
      <c r="C62" s="5"/>
      <c r="D62" s="5"/>
      <c r="E62" s="6"/>
      <c r="F62" s="5"/>
      <c r="G62" s="7"/>
      <c r="H62" s="7"/>
      <c r="I62" s="7"/>
      <c r="J62" s="7"/>
      <c r="K62" s="7"/>
    </row>
  </sheetData>
  <mergeCells count="3">
    <mergeCell ref="A1:K1"/>
    <mergeCell ref="A3:K3"/>
    <mergeCell ref="A5:K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A983C-B5E2-4C15-8E8C-1385285E47F3}">
  <dimension ref="A1:K61"/>
  <sheetViews>
    <sheetView workbookViewId="0">
      <selection activeCell="G35" sqref="G35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3.1640625" bestFit="1" customWidth="1"/>
    <col min="4" max="4" width="30.1640625" bestFit="1" customWidth="1"/>
    <col min="5" max="6" width="2.83203125" bestFit="1" customWidth="1"/>
    <col min="7" max="7" width="21.5" customWidth="1"/>
    <col min="8" max="11" width="1" bestFit="1" customWidth="1"/>
  </cols>
  <sheetData>
    <row r="1" spans="1:11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1" ht="18" x14ac:dyDescent="0.2">
      <c r="A3" s="35" t="s">
        <v>1219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1" ht="16" x14ac:dyDescent="0.2">
      <c r="A5" s="36" t="s">
        <v>1220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1362</v>
      </c>
      <c r="H7" s="1" t="s">
        <v>9</v>
      </c>
      <c r="I7" s="1" t="s">
        <v>9</v>
      </c>
      <c r="J7" s="1" t="s">
        <v>9</v>
      </c>
      <c r="K7" s="1" t="s">
        <v>9</v>
      </c>
    </row>
    <row r="8" spans="1:11" x14ac:dyDescent="0.2">
      <c r="A8" s="3">
        <v>1</v>
      </c>
      <c r="B8" s="4" t="s">
        <v>10</v>
      </c>
      <c r="C8" s="5" t="s">
        <v>1221</v>
      </c>
      <c r="D8" s="5" t="s">
        <v>1222</v>
      </c>
      <c r="E8" s="6" t="s">
        <v>13</v>
      </c>
      <c r="F8" s="5" t="s">
        <v>14</v>
      </c>
      <c r="G8" s="8">
        <v>0</v>
      </c>
      <c r="H8" s="7"/>
      <c r="I8" s="7"/>
      <c r="J8" s="7"/>
      <c r="K8" s="7"/>
    </row>
    <row r="9" spans="1:11" x14ac:dyDescent="0.2">
      <c r="A9" s="3">
        <v>3</v>
      </c>
      <c r="B9" s="4" t="s">
        <v>10</v>
      </c>
      <c r="C9" s="5" t="s">
        <v>1223</v>
      </c>
      <c r="D9" s="5" t="s">
        <v>113</v>
      </c>
      <c r="E9" s="6" t="s">
        <v>13</v>
      </c>
      <c r="F9" s="5" t="s">
        <v>14</v>
      </c>
      <c r="G9" s="7">
        <v>0</v>
      </c>
      <c r="H9" s="7"/>
      <c r="I9" s="7"/>
      <c r="J9" s="7"/>
      <c r="K9" s="7"/>
    </row>
    <row r="10" spans="1:11" x14ac:dyDescent="0.2">
      <c r="A10" s="3">
        <v>4</v>
      </c>
      <c r="B10" s="4"/>
      <c r="C10" s="5" t="s">
        <v>14</v>
      </c>
      <c r="D10" s="5" t="s">
        <v>14</v>
      </c>
      <c r="E10" s="6" t="s">
        <v>13</v>
      </c>
      <c r="F10" s="5" t="s">
        <v>14</v>
      </c>
      <c r="G10" s="7"/>
      <c r="H10" s="7"/>
      <c r="I10" s="7"/>
      <c r="J10" s="7"/>
      <c r="K10" s="7"/>
    </row>
    <row r="11" spans="1:11" x14ac:dyDescent="0.2">
      <c r="A11" s="3">
        <v>5</v>
      </c>
      <c r="B11" s="4" t="s">
        <v>10</v>
      </c>
      <c r="C11" s="5" t="s">
        <v>1224</v>
      </c>
      <c r="D11" s="5" t="s">
        <v>1225</v>
      </c>
      <c r="E11" s="6" t="s">
        <v>13</v>
      </c>
      <c r="F11" s="5" t="s">
        <v>14</v>
      </c>
      <c r="G11" s="7"/>
      <c r="H11" s="7"/>
      <c r="I11" s="7"/>
      <c r="J11" s="7"/>
      <c r="K11" s="7"/>
    </row>
    <row r="12" spans="1:11" x14ac:dyDescent="0.2">
      <c r="A12" s="3">
        <v>6</v>
      </c>
      <c r="B12" s="4" t="s">
        <v>10</v>
      </c>
      <c r="C12" s="5" t="s">
        <v>1226</v>
      </c>
      <c r="D12" s="5" t="s">
        <v>18</v>
      </c>
      <c r="E12" s="6" t="s">
        <v>13</v>
      </c>
      <c r="F12" s="5" t="s">
        <v>14</v>
      </c>
      <c r="G12" s="7"/>
      <c r="H12" s="7"/>
      <c r="I12" s="7"/>
      <c r="J12" s="7"/>
      <c r="K12" s="7"/>
    </row>
    <row r="13" spans="1:11" x14ac:dyDescent="0.2">
      <c r="A13" s="3">
        <v>7</v>
      </c>
      <c r="B13" s="4" t="s">
        <v>10</v>
      </c>
      <c r="C13" s="5" t="s">
        <v>1227</v>
      </c>
      <c r="D13" s="5" t="s">
        <v>20</v>
      </c>
      <c r="E13" s="6" t="s">
        <v>13</v>
      </c>
      <c r="F13" s="5" t="s">
        <v>14</v>
      </c>
      <c r="G13" s="7"/>
      <c r="H13" s="7"/>
      <c r="I13" s="7"/>
      <c r="J13" s="7"/>
      <c r="K13" s="7"/>
    </row>
    <row r="14" spans="1:11" x14ac:dyDescent="0.2">
      <c r="A14" s="3">
        <v>8</v>
      </c>
      <c r="B14" s="4" t="s">
        <v>10</v>
      </c>
      <c r="C14" s="5" t="s">
        <v>1228</v>
      </c>
      <c r="D14" s="5" t="s">
        <v>196</v>
      </c>
      <c r="E14" s="6" t="s">
        <v>13</v>
      </c>
      <c r="F14" s="5" t="s">
        <v>14</v>
      </c>
      <c r="G14" s="7">
        <v>0</v>
      </c>
      <c r="H14" s="7"/>
      <c r="I14" s="7"/>
      <c r="J14" s="7"/>
      <c r="K14" s="7"/>
    </row>
    <row r="15" spans="1:11" x14ac:dyDescent="0.2">
      <c r="A15" s="3">
        <v>9</v>
      </c>
      <c r="B15" s="4" t="s">
        <v>10</v>
      </c>
      <c r="C15" s="5" t="s">
        <v>1229</v>
      </c>
      <c r="D15" s="5" t="s">
        <v>1230</v>
      </c>
      <c r="E15" s="6" t="s">
        <v>13</v>
      </c>
      <c r="F15" s="5" t="s">
        <v>14</v>
      </c>
      <c r="G15" s="7"/>
      <c r="H15" s="7"/>
      <c r="I15" s="7"/>
      <c r="J15" s="7"/>
      <c r="K15" s="7"/>
    </row>
    <row r="16" spans="1:11" x14ac:dyDescent="0.2">
      <c r="A16" s="3">
        <v>10</v>
      </c>
      <c r="B16" s="4" t="s">
        <v>10</v>
      </c>
      <c r="C16" s="5" t="s">
        <v>1231</v>
      </c>
      <c r="D16" s="5" t="s">
        <v>1232</v>
      </c>
      <c r="E16" s="6" t="s">
        <v>13</v>
      </c>
      <c r="F16" s="5" t="s">
        <v>14</v>
      </c>
      <c r="G16" s="7"/>
      <c r="H16" s="7"/>
      <c r="I16" s="7"/>
      <c r="J16" s="7"/>
      <c r="K16" s="7"/>
    </row>
    <row r="17" spans="1:11" x14ac:dyDescent="0.2">
      <c r="A17" s="3">
        <v>11</v>
      </c>
      <c r="B17" s="4" t="s">
        <v>10</v>
      </c>
      <c r="C17" s="5" t="s">
        <v>1233</v>
      </c>
      <c r="D17" s="5" t="s">
        <v>1234</v>
      </c>
      <c r="E17" s="6" t="s">
        <v>13</v>
      </c>
      <c r="F17" s="5" t="s">
        <v>14</v>
      </c>
      <c r="G17" s="7"/>
      <c r="H17" s="7"/>
      <c r="I17" s="7"/>
      <c r="J17" s="7"/>
      <c r="K17" s="7"/>
    </row>
    <row r="18" spans="1:11" x14ac:dyDescent="0.2">
      <c r="A18" s="3">
        <v>12</v>
      </c>
      <c r="B18" s="4" t="s">
        <v>10</v>
      </c>
      <c r="C18" s="5" t="s">
        <v>1235</v>
      </c>
      <c r="D18" s="5" t="s">
        <v>1236</v>
      </c>
      <c r="E18" s="6" t="s">
        <v>13</v>
      </c>
      <c r="F18" s="5" t="s">
        <v>14</v>
      </c>
      <c r="G18" s="7"/>
      <c r="H18" s="7"/>
      <c r="I18" s="7"/>
      <c r="J18" s="7"/>
      <c r="K18" s="7"/>
    </row>
    <row r="19" spans="1:11" x14ac:dyDescent="0.2">
      <c r="A19" s="3">
        <v>13</v>
      </c>
      <c r="B19" s="4" t="s">
        <v>10</v>
      </c>
      <c r="C19" s="5" t="s">
        <v>1237</v>
      </c>
      <c r="D19" s="5" t="s">
        <v>1238</v>
      </c>
      <c r="E19" s="6" t="s">
        <v>13</v>
      </c>
      <c r="F19" s="5" t="s">
        <v>14</v>
      </c>
      <c r="G19" s="7"/>
      <c r="H19" s="7"/>
      <c r="I19" s="7"/>
      <c r="J19" s="7"/>
      <c r="K19" s="7"/>
    </row>
    <row r="20" spans="1:11" x14ac:dyDescent="0.2">
      <c r="A20" s="3">
        <v>14</v>
      </c>
      <c r="B20" s="4" t="s">
        <v>10</v>
      </c>
      <c r="C20" s="5" t="s">
        <v>1239</v>
      </c>
      <c r="D20" s="5" t="s">
        <v>1240</v>
      </c>
      <c r="E20" s="6" t="s">
        <v>13</v>
      </c>
      <c r="F20" s="5" t="s">
        <v>14</v>
      </c>
      <c r="G20" s="7"/>
      <c r="H20" s="7"/>
      <c r="I20" s="7"/>
      <c r="J20" s="7"/>
      <c r="K20" s="7"/>
    </row>
    <row r="21" spans="1:11" x14ac:dyDescent="0.2">
      <c r="A21" s="3">
        <v>15</v>
      </c>
      <c r="B21" s="4" t="s">
        <v>10</v>
      </c>
      <c r="C21" s="5" t="s">
        <v>1241</v>
      </c>
      <c r="D21" s="5" t="s">
        <v>1242</v>
      </c>
      <c r="E21" s="6" t="s">
        <v>13</v>
      </c>
      <c r="F21" s="5" t="s">
        <v>14</v>
      </c>
      <c r="G21" s="7"/>
      <c r="H21" s="7"/>
      <c r="I21" s="7"/>
      <c r="J21" s="7"/>
      <c r="K21" s="7"/>
    </row>
    <row r="22" spans="1:11" x14ac:dyDescent="0.2">
      <c r="A22" s="3">
        <v>16</v>
      </c>
      <c r="B22" s="4" t="s">
        <v>10</v>
      </c>
      <c r="C22" s="5" t="s">
        <v>1243</v>
      </c>
      <c r="D22" s="5" t="s">
        <v>32</v>
      </c>
      <c r="E22" s="6" t="s">
        <v>13</v>
      </c>
      <c r="F22" s="5" t="s">
        <v>14</v>
      </c>
      <c r="G22" s="12">
        <v>0</v>
      </c>
      <c r="H22" s="7"/>
      <c r="I22" s="7"/>
      <c r="J22" s="7"/>
      <c r="K22" s="7"/>
    </row>
    <row r="23" spans="1:11" x14ac:dyDescent="0.2">
      <c r="A23" s="3">
        <v>17</v>
      </c>
      <c r="B23" s="4" t="s">
        <v>10</v>
      </c>
      <c r="C23" s="15" t="s">
        <v>1244</v>
      </c>
      <c r="D23" s="15" t="s">
        <v>202</v>
      </c>
      <c r="E23" s="13" t="s">
        <v>13</v>
      </c>
      <c r="F23" s="15" t="s">
        <v>14</v>
      </c>
      <c r="G23" s="12"/>
      <c r="H23" s="7"/>
      <c r="I23" s="7"/>
      <c r="J23" s="7"/>
      <c r="K23" s="7"/>
    </row>
    <row r="24" spans="1:11" x14ac:dyDescent="0.2">
      <c r="A24" s="3">
        <v>18</v>
      </c>
      <c r="B24" s="4" t="s">
        <v>10</v>
      </c>
      <c r="C24" s="15" t="s">
        <v>1245</v>
      </c>
      <c r="D24" s="15" t="s">
        <v>205</v>
      </c>
      <c r="E24" s="13" t="s">
        <v>13</v>
      </c>
      <c r="F24" s="15" t="s">
        <v>14</v>
      </c>
      <c r="G24" s="12"/>
      <c r="H24" s="7"/>
      <c r="I24" s="7"/>
      <c r="J24" s="7"/>
      <c r="K24" s="7"/>
    </row>
    <row r="25" spans="1:11" x14ac:dyDescent="0.2">
      <c r="A25" s="3">
        <v>19</v>
      </c>
      <c r="B25" s="4" t="s">
        <v>10</v>
      </c>
      <c r="C25" s="5" t="s">
        <v>1246</v>
      </c>
      <c r="D25" s="5" t="s">
        <v>116</v>
      </c>
      <c r="E25" s="6" t="s">
        <v>13</v>
      </c>
      <c r="F25" s="5" t="s">
        <v>14</v>
      </c>
      <c r="G25" s="7"/>
      <c r="H25" s="7"/>
      <c r="I25" s="7"/>
      <c r="J25" s="7"/>
      <c r="K25" s="7"/>
    </row>
    <row r="26" spans="1:11" x14ac:dyDescent="0.2">
      <c r="A26" s="3">
        <v>20</v>
      </c>
      <c r="B26" s="4" t="s">
        <v>10</v>
      </c>
      <c r="C26" s="5" t="s">
        <v>1247</v>
      </c>
      <c r="D26" s="5" t="s">
        <v>40</v>
      </c>
      <c r="E26" s="6" t="s">
        <v>13</v>
      </c>
      <c r="F26" s="5" t="s">
        <v>14</v>
      </c>
      <c r="G26" s="7"/>
      <c r="H26" s="7"/>
      <c r="I26" s="7"/>
      <c r="J26" s="7"/>
      <c r="K26" s="7"/>
    </row>
    <row r="27" spans="1:11" x14ac:dyDescent="0.2">
      <c r="A27" s="3">
        <v>21</v>
      </c>
      <c r="B27" s="4" t="s">
        <v>10</v>
      </c>
      <c r="C27" s="5" t="s">
        <v>1248</v>
      </c>
      <c r="D27" s="5" t="s">
        <v>1249</v>
      </c>
      <c r="E27" s="6" t="s">
        <v>13</v>
      </c>
      <c r="F27" s="5" t="s">
        <v>14</v>
      </c>
      <c r="G27" s="7"/>
      <c r="H27" s="7"/>
      <c r="I27" s="7"/>
      <c r="J27" s="7"/>
      <c r="K27" s="7"/>
    </row>
    <row r="28" spans="1:11" x14ac:dyDescent="0.2">
      <c r="A28" s="3">
        <v>22</v>
      </c>
      <c r="B28" s="4" t="s">
        <v>10</v>
      </c>
      <c r="C28" s="5" t="s">
        <v>1250</v>
      </c>
      <c r="D28" s="5" t="s">
        <v>56</v>
      </c>
      <c r="E28" s="6" t="s">
        <v>13</v>
      </c>
      <c r="F28" s="5" t="s">
        <v>14</v>
      </c>
      <c r="G28" s="7">
        <v>600</v>
      </c>
      <c r="H28" s="7"/>
      <c r="I28" s="7"/>
      <c r="J28" s="7"/>
      <c r="K28" s="7"/>
    </row>
    <row r="29" spans="1:11" x14ac:dyDescent="0.2">
      <c r="A29" s="3">
        <v>23</v>
      </c>
      <c r="B29" s="4" t="s">
        <v>10</v>
      </c>
      <c r="C29" s="5" t="s">
        <v>1251</v>
      </c>
      <c r="D29" s="5" t="s">
        <v>58</v>
      </c>
      <c r="E29" s="6" t="s">
        <v>13</v>
      </c>
      <c r="F29" s="5" t="s">
        <v>14</v>
      </c>
      <c r="G29" s="7"/>
      <c r="H29" s="7"/>
      <c r="I29" s="7"/>
      <c r="J29" s="7"/>
      <c r="K29" s="7"/>
    </row>
    <row r="30" spans="1:11" x14ac:dyDescent="0.2">
      <c r="A30" s="3">
        <v>24</v>
      </c>
      <c r="B30" s="4" t="s">
        <v>10</v>
      </c>
      <c r="C30" s="5" t="s">
        <v>1252</v>
      </c>
      <c r="D30" s="5" t="s">
        <v>83</v>
      </c>
      <c r="E30" s="6" t="s">
        <v>13</v>
      </c>
      <c r="F30" s="5" t="s">
        <v>14</v>
      </c>
      <c r="G30" s="8"/>
      <c r="H30" s="7"/>
      <c r="I30" s="7"/>
      <c r="J30" s="7"/>
      <c r="K30" s="7"/>
    </row>
    <row r="31" spans="1:11" x14ac:dyDescent="0.2">
      <c r="A31" s="3">
        <v>26</v>
      </c>
      <c r="B31" s="4" t="s">
        <v>10</v>
      </c>
      <c r="C31" s="5" t="s">
        <v>1253</v>
      </c>
      <c r="D31" s="5" t="s">
        <v>230</v>
      </c>
      <c r="E31" s="6" t="s">
        <v>13</v>
      </c>
      <c r="F31" s="5" t="s">
        <v>14</v>
      </c>
      <c r="G31" s="8">
        <f>SUM(G11:H30)</f>
        <v>600</v>
      </c>
      <c r="H31" s="7"/>
      <c r="I31" s="7"/>
      <c r="J31" s="7"/>
      <c r="K31" s="7"/>
    </row>
    <row r="32" spans="1:11" ht="16" thickBot="1" x14ac:dyDescent="0.25">
      <c r="A32" s="3">
        <v>28</v>
      </c>
      <c r="B32" s="4" t="s">
        <v>10</v>
      </c>
      <c r="C32" s="5" t="s">
        <v>1254</v>
      </c>
      <c r="D32" s="5" t="s">
        <v>1255</v>
      </c>
      <c r="E32" s="6" t="s">
        <v>13</v>
      </c>
      <c r="F32" s="5" t="s">
        <v>14</v>
      </c>
      <c r="G32" s="9">
        <f>G9-G31</f>
        <v>-600</v>
      </c>
      <c r="H32" s="7"/>
      <c r="I32" s="7"/>
      <c r="J32" s="7"/>
      <c r="K32" s="7"/>
    </row>
    <row r="33" spans="1:11" ht="16" thickTop="1" x14ac:dyDescent="0.2">
      <c r="A33" s="3"/>
      <c r="B33" s="4"/>
      <c r="C33" s="5"/>
      <c r="D33" s="5"/>
      <c r="E33" s="6"/>
      <c r="F33" s="5"/>
      <c r="G33" s="7"/>
      <c r="H33" s="7"/>
      <c r="I33" s="7"/>
      <c r="J33" s="7"/>
      <c r="K33" s="7"/>
    </row>
    <row r="34" spans="1:11" x14ac:dyDescent="0.2">
      <c r="A34" s="3"/>
      <c r="B34" s="4"/>
      <c r="C34" s="5"/>
      <c r="D34" s="5"/>
      <c r="E34" s="6"/>
      <c r="F34" s="5"/>
      <c r="G34" s="7"/>
      <c r="H34" s="7"/>
      <c r="I34" s="7"/>
      <c r="J34" s="7"/>
      <c r="K34" s="7"/>
    </row>
    <row r="35" spans="1:11" x14ac:dyDescent="0.2">
      <c r="A35" s="3"/>
      <c r="B35" s="4"/>
      <c r="C35" s="5"/>
      <c r="D35" s="5"/>
      <c r="E35" s="6"/>
      <c r="F35" s="5"/>
      <c r="G35" s="7"/>
      <c r="H35" s="7"/>
      <c r="I35" s="7"/>
      <c r="J35" s="7"/>
      <c r="K35" s="7"/>
    </row>
    <row r="36" spans="1:11" x14ac:dyDescent="0.2">
      <c r="A36" s="3"/>
      <c r="B36" s="4"/>
      <c r="C36" s="5"/>
      <c r="D36" s="5"/>
      <c r="E36" s="6"/>
      <c r="F36" s="5"/>
      <c r="G36" s="7"/>
      <c r="H36" s="7"/>
      <c r="I36" s="7"/>
      <c r="J36" s="7"/>
      <c r="K36" s="7"/>
    </row>
    <row r="37" spans="1:11" x14ac:dyDescent="0.2">
      <c r="A37" s="3"/>
      <c r="B37" s="4"/>
      <c r="C37" s="5"/>
      <c r="D37" s="5"/>
      <c r="E37" s="6"/>
      <c r="F37" s="5"/>
      <c r="G37" s="7"/>
      <c r="H37" s="7"/>
      <c r="I37" s="7"/>
      <c r="J37" s="7"/>
      <c r="K37" s="7"/>
    </row>
    <row r="38" spans="1:11" x14ac:dyDescent="0.2">
      <c r="A38" s="3"/>
      <c r="B38" s="4"/>
      <c r="C38" s="5"/>
      <c r="D38" s="5"/>
      <c r="E38" s="6"/>
      <c r="F38" s="5"/>
      <c r="G38" s="7"/>
      <c r="H38" s="7"/>
      <c r="I38" s="7"/>
      <c r="J38" s="7"/>
      <c r="K38" s="7"/>
    </row>
    <row r="39" spans="1:11" x14ac:dyDescent="0.2">
      <c r="A39" s="3"/>
      <c r="B39" s="4"/>
      <c r="C39" s="5"/>
      <c r="D39" s="5"/>
      <c r="E39" s="6"/>
      <c r="F39" s="5"/>
      <c r="G39" s="7"/>
      <c r="H39" s="7"/>
      <c r="I39" s="7"/>
      <c r="J39" s="7"/>
      <c r="K39" s="7"/>
    </row>
    <row r="40" spans="1:11" x14ac:dyDescent="0.2">
      <c r="A40" s="3"/>
      <c r="B40" s="4"/>
      <c r="C40" s="5"/>
      <c r="D40" s="5"/>
      <c r="E40" s="6"/>
      <c r="F40" s="5"/>
      <c r="G40" s="7"/>
      <c r="H40" s="7"/>
      <c r="I40" s="7"/>
      <c r="J40" s="7"/>
      <c r="K40" s="7"/>
    </row>
    <row r="41" spans="1:11" x14ac:dyDescent="0.2">
      <c r="A41" s="3"/>
      <c r="B41" s="4"/>
      <c r="C41" s="5"/>
      <c r="D41" s="5"/>
      <c r="E41" s="6"/>
      <c r="F41" s="5"/>
      <c r="G41" s="7"/>
      <c r="H41" s="7"/>
      <c r="I41" s="7"/>
      <c r="J41" s="7"/>
      <c r="K41" s="7"/>
    </row>
    <row r="42" spans="1:11" x14ac:dyDescent="0.2">
      <c r="A42" s="3"/>
      <c r="B42" s="4"/>
      <c r="C42" s="5"/>
      <c r="D42" s="5"/>
      <c r="E42" s="6"/>
      <c r="F42" s="5"/>
      <c r="G42" s="7"/>
      <c r="H42" s="7"/>
      <c r="I42" s="7"/>
      <c r="J42" s="7"/>
      <c r="K42" s="7"/>
    </row>
    <row r="43" spans="1:11" x14ac:dyDescent="0.2">
      <c r="A43" s="3"/>
      <c r="B43" s="4"/>
      <c r="C43" s="5"/>
      <c r="D43" s="5"/>
      <c r="E43" s="6"/>
      <c r="F43" s="5"/>
      <c r="G43" s="7"/>
      <c r="H43" s="7"/>
      <c r="I43" s="7"/>
      <c r="J43" s="7"/>
      <c r="K43" s="7"/>
    </row>
    <row r="44" spans="1:11" x14ac:dyDescent="0.2">
      <c r="A44" s="3"/>
      <c r="B44" s="4"/>
      <c r="C44" s="5"/>
      <c r="D44" s="5"/>
      <c r="E44" s="6"/>
      <c r="F44" s="5"/>
      <c r="G44" s="7"/>
      <c r="H44" s="7"/>
      <c r="I44" s="7"/>
      <c r="J44" s="7"/>
      <c r="K44" s="7"/>
    </row>
    <row r="45" spans="1:11" x14ac:dyDescent="0.2">
      <c r="A45" s="3"/>
      <c r="B45" s="4"/>
      <c r="C45" s="5"/>
      <c r="D45" s="5"/>
      <c r="E45" s="6"/>
      <c r="F45" s="5"/>
      <c r="G45" s="7"/>
      <c r="H45" s="7"/>
      <c r="I45" s="7"/>
      <c r="J45" s="7"/>
      <c r="K45" s="7"/>
    </row>
    <row r="46" spans="1:11" x14ac:dyDescent="0.2">
      <c r="A46" s="3"/>
      <c r="B46" s="4"/>
      <c r="C46" s="5"/>
      <c r="D46" s="5"/>
      <c r="E46" s="6"/>
      <c r="F46" s="5"/>
      <c r="G46" s="7"/>
      <c r="H46" s="7"/>
      <c r="I46" s="7"/>
      <c r="J46" s="7"/>
      <c r="K46" s="7"/>
    </row>
    <row r="47" spans="1:11" x14ac:dyDescent="0.2">
      <c r="A47" s="3"/>
      <c r="B47" s="4"/>
      <c r="C47" s="5"/>
      <c r="D47" s="5"/>
      <c r="E47" s="6"/>
      <c r="F47" s="5"/>
      <c r="G47" s="7"/>
      <c r="H47" s="7"/>
      <c r="I47" s="7"/>
      <c r="J47" s="7"/>
      <c r="K47" s="7"/>
    </row>
    <row r="48" spans="1:11" x14ac:dyDescent="0.2">
      <c r="A48" s="3"/>
      <c r="B48" s="4"/>
      <c r="C48" s="5"/>
      <c r="D48" s="5"/>
      <c r="E48" s="6"/>
      <c r="F48" s="5"/>
      <c r="G48" s="7"/>
      <c r="H48" s="7"/>
      <c r="I48" s="7"/>
      <c r="J48" s="7"/>
      <c r="K48" s="7"/>
    </row>
    <row r="49" spans="1:11" x14ac:dyDescent="0.2">
      <c r="A49" s="3"/>
      <c r="B49" s="4"/>
      <c r="C49" s="5"/>
      <c r="D49" s="5"/>
      <c r="E49" s="6"/>
      <c r="F49" s="5"/>
      <c r="G49" s="7"/>
      <c r="H49" s="7"/>
      <c r="I49" s="7"/>
      <c r="J49" s="7"/>
      <c r="K49" s="7"/>
    </row>
    <row r="50" spans="1:11" x14ac:dyDescent="0.2">
      <c r="A50" s="3"/>
      <c r="B50" s="4"/>
      <c r="C50" s="5"/>
      <c r="D50" s="5"/>
      <c r="E50" s="6"/>
      <c r="F50" s="5"/>
      <c r="G50" s="7"/>
      <c r="H50" s="7"/>
      <c r="I50" s="7"/>
      <c r="J50" s="7"/>
      <c r="K50" s="7"/>
    </row>
    <row r="51" spans="1:11" x14ac:dyDescent="0.2">
      <c r="A51" s="3"/>
      <c r="B51" s="4"/>
      <c r="C51" s="5"/>
      <c r="D51" s="5"/>
      <c r="E51" s="6"/>
      <c r="F51" s="5"/>
      <c r="G51" s="7"/>
      <c r="H51" s="7"/>
      <c r="I51" s="7"/>
      <c r="J51" s="7"/>
      <c r="K51" s="7"/>
    </row>
    <row r="52" spans="1:11" x14ac:dyDescent="0.2">
      <c r="A52" s="3"/>
      <c r="B52" s="4"/>
      <c r="C52" s="5"/>
      <c r="D52" s="5"/>
      <c r="E52" s="6"/>
      <c r="F52" s="5"/>
      <c r="G52" s="7"/>
      <c r="H52" s="7"/>
      <c r="I52" s="7"/>
      <c r="J52" s="7"/>
      <c r="K52" s="7"/>
    </row>
    <row r="53" spans="1:11" x14ac:dyDescent="0.2">
      <c r="A53" s="3"/>
      <c r="B53" s="4"/>
      <c r="C53" s="5"/>
      <c r="D53" s="5"/>
      <c r="E53" s="6"/>
      <c r="F53" s="5"/>
      <c r="G53" s="7"/>
      <c r="H53" s="7"/>
      <c r="I53" s="7"/>
      <c r="J53" s="7"/>
      <c r="K53" s="7"/>
    </row>
    <row r="54" spans="1:11" x14ac:dyDescent="0.2">
      <c r="A54" s="3"/>
      <c r="B54" s="4"/>
      <c r="C54" s="5"/>
      <c r="D54" s="5"/>
      <c r="E54" s="6"/>
      <c r="F54" s="5"/>
      <c r="G54" s="7"/>
      <c r="H54" s="7"/>
      <c r="I54" s="7"/>
      <c r="J54" s="7"/>
      <c r="K54" s="7"/>
    </row>
    <row r="55" spans="1:11" x14ac:dyDescent="0.2">
      <c r="A55" s="3"/>
      <c r="B55" s="4"/>
      <c r="C55" s="5"/>
      <c r="D55" s="5"/>
      <c r="E55" s="6"/>
      <c r="F55" s="5"/>
      <c r="G55" s="7"/>
      <c r="H55" s="7"/>
      <c r="I55" s="7"/>
      <c r="J55" s="7"/>
      <c r="K55" s="7"/>
    </row>
    <row r="56" spans="1:11" x14ac:dyDescent="0.2">
      <c r="A56" s="3"/>
      <c r="B56" s="4"/>
      <c r="C56" s="5"/>
      <c r="D56" s="5"/>
      <c r="E56" s="6"/>
      <c r="F56" s="5"/>
      <c r="G56" s="7"/>
      <c r="H56" s="7"/>
      <c r="I56" s="7"/>
      <c r="J56" s="7"/>
      <c r="K56" s="7"/>
    </row>
    <row r="57" spans="1:11" x14ac:dyDescent="0.2">
      <c r="A57" s="3"/>
      <c r="B57" s="4"/>
      <c r="C57" s="5"/>
      <c r="D57" s="5"/>
      <c r="E57" s="6"/>
      <c r="F57" s="5"/>
      <c r="G57" s="7"/>
      <c r="H57" s="7"/>
      <c r="I57" s="7"/>
      <c r="J57" s="7"/>
      <c r="K57" s="7"/>
    </row>
    <row r="58" spans="1:11" x14ac:dyDescent="0.2">
      <c r="A58" s="3"/>
      <c r="B58" s="4"/>
      <c r="C58" s="5"/>
      <c r="D58" s="5"/>
      <c r="E58" s="6"/>
      <c r="F58" s="5"/>
      <c r="G58" s="7"/>
      <c r="H58" s="7"/>
      <c r="I58" s="7"/>
      <c r="J58" s="7"/>
      <c r="K58" s="7"/>
    </row>
    <row r="59" spans="1:11" x14ac:dyDescent="0.2">
      <c r="A59" s="3"/>
      <c r="B59" s="4"/>
      <c r="C59" s="5"/>
      <c r="D59" s="5"/>
      <c r="E59" s="6"/>
      <c r="F59" s="5"/>
      <c r="G59" s="7"/>
      <c r="H59" s="7"/>
      <c r="I59" s="7"/>
      <c r="J59" s="7"/>
      <c r="K59" s="7"/>
    </row>
    <row r="60" spans="1:11" x14ac:dyDescent="0.2">
      <c r="A60" s="3"/>
      <c r="B60" s="4"/>
      <c r="C60" s="5"/>
      <c r="D60" s="5"/>
      <c r="E60" s="6"/>
      <c r="F60" s="5"/>
      <c r="G60" s="7"/>
      <c r="H60" s="7"/>
      <c r="I60" s="7"/>
      <c r="J60" s="7"/>
      <c r="K60" s="7"/>
    </row>
    <row r="61" spans="1:11" x14ac:dyDescent="0.2">
      <c r="A61" s="3"/>
      <c r="B61" s="4"/>
      <c r="C61" s="5"/>
      <c r="D61" s="5"/>
      <c r="E61" s="6"/>
      <c r="F61" s="5"/>
      <c r="G61" s="7"/>
      <c r="H61" s="7"/>
      <c r="I61" s="7"/>
      <c r="J61" s="7"/>
      <c r="K61" s="7"/>
    </row>
  </sheetData>
  <mergeCells count="3">
    <mergeCell ref="A1:K1"/>
    <mergeCell ref="A3:K3"/>
    <mergeCell ref="A5:K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B004-3B16-459A-9C06-B5DC62E8CF14}">
  <dimension ref="A1:K91"/>
  <sheetViews>
    <sheetView topLeftCell="A7" workbookViewId="0">
      <selection activeCell="M27" sqref="M27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2.6640625" bestFit="1" customWidth="1"/>
    <col min="4" max="4" width="33" bestFit="1" customWidth="1"/>
    <col min="5" max="6" width="2.83203125" bestFit="1" customWidth="1"/>
    <col min="7" max="7" width="19.1640625" bestFit="1" customWidth="1"/>
    <col min="8" max="11" width="1" bestFit="1" customWidth="1"/>
  </cols>
  <sheetData>
    <row r="1" spans="1:11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1" ht="18" x14ac:dyDescent="0.2">
      <c r="A3" s="35" t="s">
        <v>1160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1" ht="16" x14ac:dyDescent="0.2">
      <c r="A5" s="36" t="s">
        <v>1161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1362</v>
      </c>
      <c r="H7" s="1" t="s">
        <v>9</v>
      </c>
      <c r="I7" s="1" t="s">
        <v>9</v>
      </c>
      <c r="J7" s="1" t="s">
        <v>9</v>
      </c>
      <c r="K7" s="1" t="s">
        <v>9</v>
      </c>
    </row>
    <row r="8" spans="1:11" x14ac:dyDescent="0.2">
      <c r="A8" s="3">
        <v>1</v>
      </c>
      <c r="B8" s="4" t="s">
        <v>10</v>
      </c>
      <c r="C8" s="5" t="s">
        <v>1162</v>
      </c>
      <c r="D8" s="5" t="s">
        <v>471</v>
      </c>
      <c r="E8" s="6" t="s">
        <v>13</v>
      </c>
      <c r="F8" s="5" t="s">
        <v>14</v>
      </c>
      <c r="G8" s="7"/>
      <c r="H8" s="7"/>
      <c r="I8" s="7"/>
      <c r="J8" s="7"/>
      <c r="K8" s="7"/>
    </row>
    <row r="9" spans="1:11" x14ac:dyDescent="0.2">
      <c r="A9" s="3">
        <v>2</v>
      </c>
      <c r="B9" s="4" t="s">
        <v>10</v>
      </c>
      <c r="C9" s="5" t="s">
        <v>1163</v>
      </c>
      <c r="D9" s="5" t="s">
        <v>280</v>
      </c>
      <c r="E9" s="6" t="s">
        <v>13</v>
      </c>
      <c r="F9" s="5" t="s">
        <v>14</v>
      </c>
      <c r="G9" s="7"/>
      <c r="H9" s="7"/>
      <c r="I9" s="7"/>
      <c r="J9" s="7"/>
      <c r="K9" s="7"/>
    </row>
    <row r="10" spans="1:11" x14ac:dyDescent="0.2">
      <c r="A10" s="3">
        <v>3</v>
      </c>
      <c r="B10" s="4" t="s">
        <v>10</v>
      </c>
      <c r="C10" s="5" t="s">
        <v>1164</v>
      </c>
      <c r="D10" s="5" t="s">
        <v>182</v>
      </c>
      <c r="E10" s="6" t="s">
        <v>13</v>
      </c>
      <c r="F10" s="5" t="s">
        <v>14</v>
      </c>
      <c r="G10" s="7"/>
      <c r="H10" s="7"/>
      <c r="I10" s="7"/>
      <c r="J10" s="7"/>
      <c r="K10" s="7"/>
    </row>
    <row r="11" spans="1:11" x14ac:dyDescent="0.2">
      <c r="A11" s="3">
        <v>4</v>
      </c>
      <c r="B11" s="4" t="s">
        <v>10</v>
      </c>
      <c r="C11" s="5" t="s">
        <v>1165</v>
      </c>
      <c r="D11" s="5" t="s">
        <v>1166</v>
      </c>
      <c r="E11" s="6" t="s">
        <v>13</v>
      </c>
      <c r="F11" s="5" t="s">
        <v>14</v>
      </c>
      <c r="G11" s="8"/>
      <c r="H11" s="7"/>
      <c r="I11" s="7"/>
      <c r="J11" s="7"/>
      <c r="K11" s="7"/>
    </row>
    <row r="12" spans="1:11" x14ac:dyDescent="0.2">
      <c r="A12" s="3">
        <v>6</v>
      </c>
      <c r="B12" s="4" t="s">
        <v>10</v>
      </c>
      <c r="C12" s="5" t="s">
        <v>1167</v>
      </c>
      <c r="D12" s="5" t="s">
        <v>113</v>
      </c>
      <c r="E12" s="6" t="s">
        <v>13</v>
      </c>
      <c r="F12" s="5" t="s">
        <v>14</v>
      </c>
      <c r="G12" s="7">
        <f>SUM(G8:G11)</f>
        <v>0</v>
      </c>
      <c r="H12" s="7"/>
      <c r="I12" s="7"/>
      <c r="J12" s="7"/>
      <c r="K12" s="7"/>
    </row>
    <row r="13" spans="1:11" x14ac:dyDescent="0.2">
      <c r="A13" s="3">
        <v>7</v>
      </c>
      <c r="B13" s="4"/>
      <c r="C13" s="5" t="s">
        <v>14</v>
      </c>
      <c r="D13" s="5" t="s">
        <v>14</v>
      </c>
      <c r="E13" s="6" t="s">
        <v>13</v>
      </c>
      <c r="F13" s="5" t="s">
        <v>14</v>
      </c>
      <c r="G13" s="7"/>
      <c r="H13" s="7"/>
      <c r="I13" s="7"/>
      <c r="J13" s="7"/>
      <c r="K13" s="7"/>
    </row>
    <row r="14" spans="1:11" x14ac:dyDescent="0.2">
      <c r="A14" s="3">
        <v>8</v>
      </c>
      <c r="B14" s="4" t="s">
        <v>10</v>
      </c>
      <c r="C14" s="5" t="s">
        <v>1168</v>
      </c>
      <c r="D14" s="5" t="s">
        <v>12</v>
      </c>
      <c r="E14" s="6" t="s">
        <v>13</v>
      </c>
      <c r="F14" s="5" t="s">
        <v>14</v>
      </c>
      <c r="G14" s="7"/>
      <c r="H14" s="7"/>
      <c r="I14" s="7"/>
      <c r="J14" s="7"/>
      <c r="K14" s="7"/>
    </row>
    <row r="15" spans="1:11" x14ac:dyDescent="0.2">
      <c r="A15" s="3">
        <v>9</v>
      </c>
      <c r="B15" s="4" t="s">
        <v>10</v>
      </c>
      <c r="C15" s="5" t="s">
        <v>1169</v>
      </c>
      <c r="D15" s="5" t="s">
        <v>18</v>
      </c>
      <c r="E15" s="6" t="s">
        <v>13</v>
      </c>
      <c r="F15" s="5" t="s">
        <v>14</v>
      </c>
      <c r="G15" s="7"/>
      <c r="H15" s="7"/>
      <c r="I15" s="7"/>
      <c r="J15" s="7"/>
      <c r="K15" s="7"/>
    </row>
    <row r="16" spans="1:11" x14ac:dyDescent="0.2">
      <c r="A16" s="3">
        <v>10</v>
      </c>
      <c r="B16" s="4" t="s">
        <v>10</v>
      </c>
      <c r="C16" s="5" t="s">
        <v>1170</v>
      </c>
      <c r="D16" s="5" t="s">
        <v>20</v>
      </c>
      <c r="E16" s="6" t="s">
        <v>13</v>
      </c>
      <c r="F16" s="5" t="s">
        <v>14</v>
      </c>
      <c r="G16" s="7"/>
      <c r="H16" s="7"/>
      <c r="I16" s="7"/>
      <c r="J16" s="7"/>
      <c r="K16" s="7"/>
    </row>
    <row r="17" spans="1:11" x14ac:dyDescent="0.2">
      <c r="A17" s="3">
        <v>11</v>
      </c>
      <c r="B17" s="4" t="s">
        <v>10</v>
      </c>
      <c r="C17" s="5" t="s">
        <v>1171</v>
      </c>
      <c r="D17" s="5" t="s">
        <v>22</v>
      </c>
      <c r="E17" s="6" t="s">
        <v>13</v>
      </c>
      <c r="F17" s="5" t="s">
        <v>14</v>
      </c>
      <c r="G17" s="7"/>
      <c r="H17" s="7"/>
      <c r="I17" s="7"/>
      <c r="J17" s="7"/>
      <c r="K17" s="7"/>
    </row>
    <row r="18" spans="1:11" x14ac:dyDescent="0.2">
      <c r="A18" s="3">
        <v>12</v>
      </c>
      <c r="B18" s="4" t="s">
        <v>10</v>
      </c>
      <c r="C18" s="5" t="s">
        <v>1172</v>
      </c>
      <c r="D18" s="5" t="s">
        <v>24</v>
      </c>
      <c r="E18" s="6" t="s">
        <v>13</v>
      </c>
      <c r="F18" s="5" t="s">
        <v>14</v>
      </c>
      <c r="G18" s="29"/>
      <c r="H18" s="7"/>
      <c r="I18" s="7"/>
      <c r="J18" s="7"/>
      <c r="K18" s="7"/>
    </row>
    <row r="19" spans="1:11" x14ac:dyDescent="0.2">
      <c r="A19" s="3">
        <v>13</v>
      </c>
      <c r="B19" s="4" t="s">
        <v>10</v>
      </c>
      <c r="C19" s="5" t="s">
        <v>1173</v>
      </c>
      <c r="D19" s="5" t="s">
        <v>196</v>
      </c>
      <c r="E19" s="6" t="s">
        <v>13</v>
      </c>
      <c r="F19" s="5" t="s">
        <v>14</v>
      </c>
      <c r="G19" s="7"/>
      <c r="H19" s="7"/>
      <c r="I19" s="7"/>
      <c r="J19" s="7"/>
      <c r="K19" s="7"/>
    </row>
    <row r="20" spans="1:11" x14ac:dyDescent="0.2">
      <c r="A20" s="3">
        <v>14</v>
      </c>
      <c r="B20" s="4" t="s">
        <v>10</v>
      </c>
      <c r="C20" s="5" t="s">
        <v>1174</v>
      </c>
      <c r="D20" s="5" t="s">
        <v>1175</v>
      </c>
      <c r="E20" s="6" t="s">
        <v>13</v>
      </c>
      <c r="F20" s="5" t="s">
        <v>14</v>
      </c>
      <c r="G20" s="7"/>
      <c r="H20" s="7"/>
      <c r="I20" s="7"/>
      <c r="J20" s="7"/>
      <c r="K20" s="7"/>
    </row>
    <row r="21" spans="1:11" x14ac:dyDescent="0.2">
      <c r="A21" s="3">
        <v>15</v>
      </c>
      <c r="B21" s="4" t="s">
        <v>10</v>
      </c>
      <c r="C21" s="5" t="s">
        <v>1176</v>
      </c>
      <c r="D21" s="5" t="s">
        <v>1366</v>
      </c>
      <c r="E21" s="6" t="s">
        <v>13</v>
      </c>
      <c r="F21" s="5" t="s">
        <v>14</v>
      </c>
      <c r="G21" s="29">
        <v>130000</v>
      </c>
      <c r="H21" s="7"/>
      <c r="I21" s="7"/>
      <c r="J21" s="7"/>
      <c r="K21" s="7"/>
    </row>
    <row r="22" spans="1:11" x14ac:dyDescent="0.2">
      <c r="A22" s="3">
        <v>16</v>
      </c>
      <c r="B22" s="4" t="s">
        <v>10</v>
      </c>
      <c r="C22" s="5" t="s">
        <v>1177</v>
      </c>
      <c r="D22" s="5" t="s">
        <v>1178</v>
      </c>
      <c r="E22" s="6" t="s">
        <v>13</v>
      </c>
      <c r="F22" s="5" t="s">
        <v>14</v>
      </c>
      <c r="G22" s="7"/>
      <c r="H22" s="7"/>
      <c r="I22" s="7"/>
      <c r="J22" s="7"/>
      <c r="K22" s="7"/>
    </row>
    <row r="23" spans="1:11" x14ac:dyDescent="0.2">
      <c r="A23" s="3">
        <v>17</v>
      </c>
      <c r="B23" s="4" t="s">
        <v>10</v>
      </c>
      <c r="C23" s="5" t="s">
        <v>1179</v>
      </c>
      <c r="D23" s="5" t="s">
        <v>285</v>
      </c>
      <c r="E23" s="6" t="s">
        <v>13</v>
      </c>
      <c r="F23" s="5" t="s">
        <v>14</v>
      </c>
      <c r="G23" s="7"/>
      <c r="H23" s="7"/>
      <c r="I23" s="7"/>
      <c r="J23" s="7"/>
      <c r="K23" s="7"/>
    </row>
    <row r="24" spans="1:11" x14ac:dyDescent="0.2">
      <c r="A24" s="3">
        <v>18</v>
      </c>
      <c r="B24" s="4" t="s">
        <v>10</v>
      </c>
      <c r="C24" s="5" t="s">
        <v>1180</v>
      </c>
      <c r="D24" s="5" t="s">
        <v>1181</v>
      </c>
      <c r="E24" s="6" t="s">
        <v>13</v>
      </c>
      <c r="F24" s="5" t="s">
        <v>14</v>
      </c>
      <c r="G24" s="7"/>
      <c r="H24" s="7"/>
      <c r="I24" s="7"/>
      <c r="J24" s="7"/>
      <c r="K24" s="7"/>
    </row>
    <row r="25" spans="1:11" x14ac:dyDescent="0.2">
      <c r="A25" s="3">
        <v>19</v>
      </c>
      <c r="B25" s="4" t="s">
        <v>10</v>
      </c>
      <c r="C25" s="5" t="s">
        <v>1182</v>
      </c>
      <c r="D25" s="5" t="s">
        <v>369</v>
      </c>
      <c r="E25" s="6" t="s">
        <v>13</v>
      </c>
      <c r="F25" s="5" t="s">
        <v>14</v>
      </c>
      <c r="G25" s="7"/>
      <c r="H25" s="7"/>
      <c r="I25" s="7"/>
      <c r="J25" s="7"/>
      <c r="K25" s="7"/>
    </row>
    <row r="26" spans="1:11" x14ac:dyDescent="0.2">
      <c r="A26" s="3">
        <v>20</v>
      </c>
      <c r="B26" s="4" t="s">
        <v>10</v>
      </c>
      <c r="C26" s="5" t="s">
        <v>1183</v>
      </c>
      <c r="D26" s="5" t="s">
        <v>1184</v>
      </c>
      <c r="E26" s="6" t="s">
        <v>13</v>
      </c>
      <c r="F26" s="5" t="s">
        <v>14</v>
      </c>
      <c r="G26" s="7"/>
      <c r="H26" s="7"/>
      <c r="I26" s="7"/>
      <c r="J26" s="7"/>
      <c r="K26" s="7"/>
    </row>
    <row r="27" spans="1:11" x14ac:dyDescent="0.2">
      <c r="A27" s="3">
        <v>21</v>
      </c>
      <c r="B27" s="4" t="s">
        <v>10</v>
      </c>
      <c r="C27" s="5" t="s">
        <v>1185</v>
      </c>
      <c r="D27" s="5" t="s">
        <v>1186</v>
      </c>
      <c r="E27" s="6" t="s">
        <v>13</v>
      </c>
      <c r="F27" s="5" t="s">
        <v>14</v>
      </c>
      <c r="G27" s="7"/>
      <c r="H27" s="7"/>
      <c r="I27" s="7"/>
      <c r="J27" s="7"/>
      <c r="K27" s="7"/>
    </row>
    <row r="28" spans="1:11" x14ac:dyDescent="0.2">
      <c r="A28" s="3">
        <v>22</v>
      </c>
      <c r="B28" s="4" t="s">
        <v>10</v>
      </c>
      <c r="C28" s="5" t="s">
        <v>1187</v>
      </c>
      <c r="D28" s="5" t="s">
        <v>40</v>
      </c>
      <c r="E28" s="6" t="s">
        <v>13</v>
      </c>
      <c r="F28" s="5" t="s">
        <v>14</v>
      </c>
      <c r="G28" s="29">
        <v>612</v>
      </c>
      <c r="H28" s="7"/>
      <c r="I28" s="7"/>
      <c r="J28" s="7"/>
      <c r="K28" s="7"/>
    </row>
    <row r="29" spans="1:11" x14ac:dyDescent="0.2">
      <c r="A29" s="3">
        <v>23</v>
      </c>
      <c r="B29" s="4" t="s">
        <v>10</v>
      </c>
      <c r="C29" s="5" t="s">
        <v>1188</v>
      </c>
      <c r="D29" s="5" t="s">
        <v>339</v>
      </c>
      <c r="E29" s="6" t="s">
        <v>13</v>
      </c>
      <c r="F29" s="5" t="s">
        <v>14</v>
      </c>
      <c r="G29" s="7"/>
      <c r="H29" s="7"/>
      <c r="I29" s="7"/>
      <c r="J29" s="7"/>
      <c r="K29" s="7"/>
    </row>
    <row r="30" spans="1:11" x14ac:dyDescent="0.2">
      <c r="A30" s="3">
        <v>24</v>
      </c>
      <c r="B30" s="4" t="s">
        <v>10</v>
      </c>
      <c r="C30" s="5" t="s">
        <v>1189</v>
      </c>
      <c r="D30" s="5" t="s">
        <v>56</v>
      </c>
      <c r="E30" s="6" t="s">
        <v>13</v>
      </c>
      <c r="F30" s="5" t="s">
        <v>14</v>
      </c>
      <c r="G30" s="29">
        <v>300</v>
      </c>
      <c r="H30" s="7"/>
      <c r="I30" s="7"/>
      <c r="J30" s="7"/>
      <c r="K30" s="7"/>
    </row>
    <row r="31" spans="1:11" x14ac:dyDescent="0.2">
      <c r="A31" s="3">
        <v>25</v>
      </c>
      <c r="B31" s="4" t="s">
        <v>10</v>
      </c>
      <c r="C31" s="5" t="s">
        <v>1190</v>
      </c>
      <c r="D31" s="5" t="s">
        <v>1191</v>
      </c>
      <c r="E31" s="6" t="s">
        <v>13</v>
      </c>
      <c r="F31" s="5" t="s">
        <v>14</v>
      </c>
      <c r="G31" s="7"/>
      <c r="H31" s="7"/>
      <c r="I31" s="7"/>
      <c r="J31" s="7"/>
      <c r="K31" s="7"/>
    </row>
    <row r="32" spans="1:11" x14ac:dyDescent="0.2">
      <c r="A32" s="3">
        <v>26</v>
      </c>
      <c r="B32" s="4" t="s">
        <v>10</v>
      </c>
      <c r="C32" s="5" t="s">
        <v>1192</v>
      </c>
      <c r="D32" s="5" t="s">
        <v>83</v>
      </c>
      <c r="E32" s="6" t="s">
        <v>13</v>
      </c>
      <c r="F32" s="5" t="s">
        <v>14</v>
      </c>
      <c r="G32" s="7"/>
      <c r="H32" s="7"/>
      <c r="I32" s="7"/>
      <c r="J32" s="7"/>
      <c r="K32" s="7"/>
    </row>
    <row r="33" spans="1:11" x14ac:dyDescent="0.2">
      <c r="A33" s="3">
        <v>27</v>
      </c>
      <c r="B33" s="4" t="s">
        <v>10</v>
      </c>
      <c r="C33" s="5" t="s">
        <v>1193</v>
      </c>
      <c r="D33" s="5" t="s">
        <v>26</v>
      </c>
      <c r="E33" s="6" t="s">
        <v>13</v>
      </c>
      <c r="F33" s="5" t="s">
        <v>14</v>
      </c>
      <c r="G33" s="7"/>
      <c r="H33" s="7"/>
      <c r="I33" s="7"/>
      <c r="J33" s="7"/>
      <c r="K33" s="7"/>
    </row>
    <row r="34" spans="1:11" x14ac:dyDescent="0.2">
      <c r="A34" s="3">
        <v>29</v>
      </c>
      <c r="B34" s="4" t="s">
        <v>10</v>
      </c>
      <c r="C34" s="5" t="s">
        <v>1194</v>
      </c>
      <c r="D34" s="5" t="s">
        <v>230</v>
      </c>
      <c r="E34" s="6" t="s">
        <v>13</v>
      </c>
      <c r="F34" s="5" t="s">
        <v>14</v>
      </c>
      <c r="G34" s="8">
        <f>SUM(G14:G33)</f>
        <v>130912</v>
      </c>
      <c r="H34" s="7"/>
      <c r="I34" s="7"/>
      <c r="J34" s="7"/>
      <c r="K34" s="7"/>
    </row>
    <row r="35" spans="1:11" ht="16" thickBot="1" x14ac:dyDescent="0.25">
      <c r="A35" s="3">
        <v>31</v>
      </c>
      <c r="B35" s="4" t="s">
        <v>10</v>
      </c>
      <c r="C35" s="5" t="s">
        <v>1195</v>
      </c>
      <c r="D35" s="5" t="s">
        <v>1196</v>
      </c>
      <c r="E35" s="6" t="s">
        <v>13</v>
      </c>
      <c r="F35" s="5" t="s">
        <v>14</v>
      </c>
      <c r="G35" s="9">
        <f>G12-G34</f>
        <v>-130912</v>
      </c>
      <c r="H35" s="7"/>
      <c r="I35" s="7"/>
      <c r="J35" s="7"/>
      <c r="K35" s="7"/>
    </row>
    <row r="36" spans="1:11" ht="16" thickTop="1" x14ac:dyDescent="0.2">
      <c r="A36" s="3">
        <v>33</v>
      </c>
      <c r="B36" s="4"/>
      <c r="C36" s="5" t="s">
        <v>14</v>
      </c>
      <c r="D36" s="5" t="s">
        <v>14</v>
      </c>
      <c r="E36" s="6" t="s">
        <v>13</v>
      </c>
      <c r="F36" s="5" t="s">
        <v>14</v>
      </c>
      <c r="G36" s="7"/>
      <c r="H36" s="7"/>
      <c r="I36" s="7"/>
      <c r="J36" s="7"/>
      <c r="K36" s="7"/>
    </row>
    <row r="37" spans="1:11" x14ac:dyDescent="0.2">
      <c r="A37" s="3">
        <v>34</v>
      </c>
      <c r="B37" s="4" t="s">
        <v>10</v>
      </c>
      <c r="C37" s="5" t="s">
        <v>1197</v>
      </c>
      <c r="D37" s="5" t="s">
        <v>1198</v>
      </c>
      <c r="E37" s="6" t="s">
        <v>13</v>
      </c>
      <c r="F37" s="5" t="s">
        <v>14</v>
      </c>
      <c r="G37" s="7"/>
      <c r="H37" s="7"/>
      <c r="I37" s="7"/>
      <c r="J37" s="7"/>
      <c r="K37" s="7"/>
    </row>
    <row r="38" spans="1:11" x14ac:dyDescent="0.2">
      <c r="A38" s="3">
        <v>35</v>
      </c>
      <c r="B38" s="4" t="s">
        <v>10</v>
      </c>
      <c r="C38" s="5" t="s">
        <v>1199</v>
      </c>
      <c r="D38" s="5" t="s">
        <v>1200</v>
      </c>
      <c r="E38" s="6" t="s">
        <v>13</v>
      </c>
      <c r="F38" s="5" t="s">
        <v>14</v>
      </c>
      <c r="G38" s="7"/>
      <c r="H38" s="7"/>
      <c r="I38" s="7"/>
      <c r="J38" s="7"/>
      <c r="K38" s="7"/>
    </row>
    <row r="39" spans="1:11" x14ac:dyDescent="0.2">
      <c r="A39" s="3">
        <v>36</v>
      </c>
      <c r="B39" s="4" t="s">
        <v>10</v>
      </c>
      <c r="C39" s="5" t="s">
        <v>1201</v>
      </c>
      <c r="D39" s="5" t="s">
        <v>1202</v>
      </c>
      <c r="E39" s="6" t="s">
        <v>13</v>
      </c>
      <c r="F39" s="5" t="s">
        <v>14</v>
      </c>
      <c r="G39" s="7"/>
      <c r="H39" s="7"/>
      <c r="I39" s="7"/>
      <c r="J39" s="7"/>
      <c r="K39" s="7"/>
    </row>
    <row r="40" spans="1:11" x14ac:dyDescent="0.2">
      <c r="A40" s="3">
        <v>37</v>
      </c>
      <c r="B40" s="4" t="s">
        <v>10</v>
      </c>
      <c r="C40" s="5" t="s">
        <v>1203</v>
      </c>
      <c r="D40" s="5" t="s">
        <v>1204</v>
      </c>
      <c r="E40" s="6" t="s">
        <v>13</v>
      </c>
      <c r="F40" s="5" t="s">
        <v>14</v>
      </c>
      <c r="G40" s="7"/>
      <c r="H40" s="7"/>
      <c r="I40" s="7"/>
      <c r="J40" s="7"/>
      <c r="K40" s="7"/>
    </row>
    <row r="41" spans="1:11" x14ac:dyDescent="0.2">
      <c r="A41" s="3">
        <v>38</v>
      </c>
      <c r="B41" s="4" t="s">
        <v>10</v>
      </c>
      <c r="C41" s="5" t="s">
        <v>1205</v>
      </c>
      <c r="D41" s="5" t="s">
        <v>1206</v>
      </c>
      <c r="E41" s="6" t="s">
        <v>13</v>
      </c>
      <c r="F41" s="5" t="s">
        <v>14</v>
      </c>
      <c r="G41" s="7"/>
      <c r="H41" s="7"/>
      <c r="I41" s="7"/>
      <c r="J41" s="7"/>
      <c r="K41" s="7"/>
    </row>
    <row r="42" spans="1:11" x14ac:dyDescent="0.2">
      <c r="A42" s="3">
        <v>39</v>
      </c>
      <c r="B42" s="4" t="s">
        <v>10</v>
      </c>
      <c r="C42" s="5" t="s">
        <v>1207</v>
      </c>
      <c r="D42" s="5" t="s">
        <v>1208</v>
      </c>
      <c r="E42" s="6" t="s">
        <v>13</v>
      </c>
      <c r="F42" s="5" t="s">
        <v>14</v>
      </c>
      <c r="G42" s="7"/>
      <c r="H42" s="7"/>
      <c r="I42" s="7"/>
      <c r="J42" s="7"/>
      <c r="K42" s="7"/>
    </row>
    <row r="43" spans="1:11" x14ac:dyDescent="0.2">
      <c r="A43" s="3">
        <v>40</v>
      </c>
      <c r="B43" s="4" t="s">
        <v>10</v>
      </c>
      <c r="C43" s="5" t="s">
        <v>1209</v>
      </c>
      <c r="D43" s="5" t="s">
        <v>1210</v>
      </c>
      <c r="E43" s="6" t="s">
        <v>13</v>
      </c>
      <c r="F43" s="5" t="s">
        <v>14</v>
      </c>
      <c r="G43" s="7"/>
      <c r="H43" s="7"/>
      <c r="I43" s="7"/>
      <c r="J43" s="7"/>
      <c r="K43" s="7"/>
    </row>
    <row r="44" spans="1:11" x14ac:dyDescent="0.2">
      <c r="A44" s="3">
        <v>41</v>
      </c>
      <c r="B44" s="4" t="s">
        <v>10</v>
      </c>
      <c r="C44" s="5" t="s">
        <v>1211</v>
      </c>
      <c r="D44" s="5" t="s">
        <v>1212</v>
      </c>
      <c r="E44" s="6" t="s">
        <v>13</v>
      </c>
      <c r="F44" s="5" t="s">
        <v>14</v>
      </c>
      <c r="G44" s="7"/>
      <c r="H44" s="7"/>
      <c r="I44" s="7"/>
      <c r="J44" s="7"/>
      <c r="K44" s="7"/>
    </row>
    <row r="45" spans="1:11" x14ac:dyDescent="0.2">
      <c r="A45" s="3">
        <v>42</v>
      </c>
      <c r="B45" s="4" t="s">
        <v>10</v>
      </c>
      <c r="C45" s="5" t="s">
        <v>1213</v>
      </c>
      <c r="D45" s="5" t="s">
        <v>1214</v>
      </c>
      <c r="E45" s="6" t="s">
        <v>13</v>
      </c>
      <c r="F45" s="5" t="s">
        <v>14</v>
      </c>
      <c r="G45" s="7"/>
      <c r="H45" s="7"/>
      <c r="I45" s="7"/>
      <c r="J45" s="7"/>
      <c r="K45" s="7"/>
    </row>
    <row r="46" spans="1:11" x14ac:dyDescent="0.2">
      <c r="A46" s="3">
        <v>43</v>
      </c>
      <c r="B46" s="4" t="s">
        <v>10</v>
      </c>
      <c r="C46" s="5" t="s">
        <v>1215</v>
      </c>
      <c r="D46" s="5" t="s">
        <v>1216</v>
      </c>
      <c r="E46" s="6" t="s">
        <v>13</v>
      </c>
      <c r="F46" s="5" t="s">
        <v>14</v>
      </c>
      <c r="G46" s="7"/>
      <c r="H46" s="7"/>
      <c r="I46" s="7"/>
      <c r="J46" s="7"/>
      <c r="K46" s="7"/>
    </row>
    <row r="47" spans="1:11" x14ac:dyDescent="0.2">
      <c r="A47" s="3">
        <v>44</v>
      </c>
      <c r="B47" s="4" t="s">
        <v>10</v>
      </c>
      <c r="C47" s="5" t="s">
        <v>1217</v>
      </c>
      <c r="D47" s="5" t="s">
        <v>1218</v>
      </c>
      <c r="E47" s="6" t="s">
        <v>13</v>
      </c>
      <c r="F47" s="5" t="s">
        <v>14</v>
      </c>
      <c r="G47" s="7"/>
      <c r="H47" s="7"/>
      <c r="I47" s="7"/>
      <c r="J47" s="7"/>
      <c r="K47" s="7"/>
    </row>
    <row r="48" spans="1:11" x14ac:dyDescent="0.2">
      <c r="A48" s="3"/>
      <c r="B48" s="4"/>
      <c r="C48" s="5"/>
      <c r="D48" s="5"/>
      <c r="E48" s="6"/>
      <c r="F48" s="5"/>
      <c r="G48" s="7"/>
      <c r="H48" s="7"/>
      <c r="I48" s="7"/>
      <c r="J48" s="7"/>
      <c r="K48" s="7"/>
    </row>
    <row r="49" spans="1:11" x14ac:dyDescent="0.2">
      <c r="A49" s="3"/>
      <c r="B49" s="4"/>
      <c r="C49" s="5"/>
      <c r="D49" s="5"/>
      <c r="E49" s="6"/>
      <c r="F49" s="5"/>
      <c r="G49" s="7"/>
      <c r="H49" s="7"/>
      <c r="I49" s="7"/>
      <c r="J49" s="7"/>
      <c r="K49" s="7"/>
    </row>
    <row r="50" spans="1:11" x14ac:dyDescent="0.2">
      <c r="A50" s="3"/>
      <c r="B50" s="4"/>
      <c r="C50" s="5"/>
      <c r="D50" s="5"/>
      <c r="E50" s="6"/>
      <c r="F50" s="5"/>
      <c r="G50" s="7"/>
      <c r="H50" s="7"/>
      <c r="I50" s="7"/>
      <c r="J50" s="7"/>
      <c r="K50" s="7"/>
    </row>
    <row r="51" spans="1:11" x14ac:dyDescent="0.2">
      <c r="A51" s="3"/>
      <c r="B51" s="4"/>
      <c r="C51" s="5"/>
      <c r="D51" s="5"/>
      <c r="E51" s="6"/>
      <c r="F51" s="5"/>
      <c r="G51" s="7"/>
      <c r="H51" s="7"/>
      <c r="I51" s="7"/>
      <c r="J51" s="7"/>
      <c r="K51" s="7"/>
    </row>
    <row r="52" spans="1:11" x14ac:dyDescent="0.2">
      <c r="A52" s="3"/>
      <c r="B52" s="4"/>
      <c r="C52" s="5"/>
      <c r="D52" s="5"/>
      <c r="E52" s="6"/>
      <c r="F52" s="5"/>
      <c r="G52" s="7"/>
      <c r="H52" s="7"/>
      <c r="I52" s="7"/>
      <c r="J52" s="7"/>
      <c r="K52" s="7"/>
    </row>
    <row r="53" spans="1:11" x14ac:dyDescent="0.2">
      <c r="A53" s="3"/>
      <c r="B53" s="4"/>
      <c r="C53" s="5"/>
      <c r="D53" s="5"/>
      <c r="E53" s="6"/>
      <c r="F53" s="5"/>
      <c r="G53" s="7"/>
      <c r="H53" s="7"/>
      <c r="I53" s="7"/>
      <c r="J53" s="7"/>
      <c r="K53" s="7"/>
    </row>
    <row r="54" spans="1:11" x14ac:dyDescent="0.2">
      <c r="A54" s="3"/>
      <c r="B54" s="4"/>
      <c r="C54" s="5"/>
      <c r="D54" s="5"/>
      <c r="E54" s="6"/>
      <c r="F54" s="5"/>
      <c r="G54" s="7"/>
      <c r="H54" s="7"/>
      <c r="I54" s="7"/>
      <c r="J54" s="7"/>
      <c r="K54" s="7"/>
    </row>
    <row r="55" spans="1:11" x14ac:dyDescent="0.2">
      <c r="A55" s="3"/>
      <c r="B55" s="4"/>
      <c r="C55" s="5"/>
      <c r="D55" s="5"/>
      <c r="E55" s="6"/>
      <c r="F55" s="5"/>
      <c r="G55" s="7"/>
      <c r="H55" s="7"/>
      <c r="I55" s="7"/>
      <c r="J55" s="7"/>
      <c r="K55" s="7"/>
    </row>
    <row r="56" spans="1:11" x14ac:dyDescent="0.2">
      <c r="A56" s="3"/>
      <c r="B56" s="4"/>
      <c r="C56" s="5"/>
      <c r="D56" s="5"/>
      <c r="E56" s="6"/>
      <c r="F56" s="5"/>
      <c r="G56" s="7"/>
      <c r="H56" s="7"/>
      <c r="I56" s="7"/>
      <c r="J56" s="7"/>
      <c r="K56" s="7"/>
    </row>
    <row r="57" spans="1:11" x14ac:dyDescent="0.2">
      <c r="A57" s="3"/>
      <c r="B57" s="4"/>
      <c r="C57" s="5"/>
      <c r="D57" s="5"/>
      <c r="E57" s="6"/>
      <c r="F57" s="5"/>
      <c r="G57" s="7"/>
      <c r="H57" s="7"/>
      <c r="I57" s="7"/>
      <c r="J57" s="7"/>
      <c r="K57" s="7"/>
    </row>
    <row r="58" spans="1:11" x14ac:dyDescent="0.2">
      <c r="A58" s="3"/>
      <c r="B58" s="4"/>
      <c r="C58" s="5"/>
      <c r="D58" s="5"/>
      <c r="E58" s="6"/>
      <c r="F58" s="5"/>
      <c r="G58" s="7"/>
      <c r="H58" s="7"/>
      <c r="I58" s="7"/>
      <c r="J58" s="7"/>
      <c r="K58" s="7"/>
    </row>
    <row r="59" spans="1:11" x14ac:dyDescent="0.2">
      <c r="A59" s="3"/>
      <c r="B59" s="4"/>
      <c r="C59" s="5"/>
      <c r="D59" s="5"/>
      <c r="E59" s="6"/>
      <c r="F59" s="5"/>
      <c r="G59" s="7"/>
      <c r="H59" s="7"/>
      <c r="I59" s="7"/>
      <c r="J59" s="7"/>
      <c r="K59" s="7"/>
    </row>
    <row r="60" spans="1:11" x14ac:dyDescent="0.2">
      <c r="A60" s="3"/>
      <c r="B60" s="4"/>
      <c r="C60" s="5"/>
      <c r="D60" s="5"/>
      <c r="E60" s="6"/>
      <c r="F60" s="5"/>
      <c r="G60" s="7"/>
      <c r="H60" s="7"/>
      <c r="I60" s="7"/>
      <c r="J60" s="7"/>
      <c r="K60" s="7"/>
    </row>
    <row r="61" spans="1:11" x14ac:dyDescent="0.2">
      <c r="A61" s="3"/>
      <c r="B61" s="4"/>
      <c r="C61" s="5"/>
      <c r="D61" s="5"/>
      <c r="E61" s="6"/>
      <c r="F61" s="5"/>
      <c r="G61" s="7"/>
      <c r="H61" s="7"/>
      <c r="I61" s="7"/>
      <c r="J61" s="7"/>
      <c r="K61" s="7"/>
    </row>
    <row r="62" spans="1:11" x14ac:dyDescent="0.2">
      <c r="A62" s="3"/>
      <c r="B62" s="4"/>
      <c r="C62" s="5"/>
      <c r="D62" s="5"/>
      <c r="E62" s="6"/>
      <c r="F62" s="5"/>
      <c r="G62" s="7"/>
      <c r="H62" s="7"/>
      <c r="I62" s="7"/>
      <c r="J62" s="7"/>
      <c r="K62" s="7"/>
    </row>
    <row r="63" spans="1:11" x14ac:dyDescent="0.2">
      <c r="A63" s="3"/>
      <c r="B63" s="4"/>
      <c r="C63" s="5"/>
      <c r="D63" s="5"/>
      <c r="E63" s="6"/>
      <c r="F63" s="5"/>
      <c r="G63" s="7"/>
      <c r="H63" s="7"/>
      <c r="I63" s="7"/>
      <c r="J63" s="7"/>
      <c r="K63" s="7"/>
    </row>
    <row r="64" spans="1:11" x14ac:dyDescent="0.2">
      <c r="A64" s="3"/>
      <c r="B64" s="4"/>
      <c r="C64" s="5"/>
      <c r="D64" s="5"/>
      <c r="E64" s="6"/>
      <c r="F64" s="5"/>
      <c r="G64" s="7"/>
      <c r="H64" s="7"/>
      <c r="I64" s="7"/>
      <c r="J64" s="7"/>
      <c r="K64" s="7"/>
    </row>
    <row r="65" spans="1:11" x14ac:dyDescent="0.2">
      <c r="A65" s="3"/>
      <c r="B65" s="4"/>
      <c r="C65" s="5"/>
      <c r="D65" s="5"/>
      <c r="E65" s="6"/>
      <c r="F65" s="5"/>
      <c r="G65" s="7"/>
      <c r="H65" s="7"/>
      <c r="I65" s="7"/>
      <c r="J65" s="7"/>
      <c r="K65" s="7"/>
    </row>
    <row r="66" spans="1:11" x14ac:dyDescent="0.2">
      <c r="A66" s="3"/>
      <c r="B66" s="4"/>
      <c r="C66" s="5"/>
      <c r="D66" s="5"/>
      <c r="E66" s="6"/>
      <c r="F66" s="5"/>
      <c r="G66" s="7"/>
      <c r="H66" s="7"/>
      <c r="I66" s="7"/>
      <c r="J66" s="7"/>
      <c r="K66" s="7"/>
    </row>
    <row r="67" spans="1:11" x14ac:dyDescent="0.2">
      <c r="A67" s="3"/>
      <c r="B67" s="4"/>
      <c r="C67" s="5"/>
      <c r="D67" s="5"/>
      <c r="E67" s="6"/>
      <c r="F67" s="5"/>
      <c r="G67" s="7"/>
      <c r="H67" s="7"/>
      <c r="I67" s="7"/>
      <c r="J67" s="7"/>
      <c r="K67" s="7"/>
    </row>
    <row r="68" spans="1:11" x14ac:dyDescent="0.2">
      <c r="A68" s="3"/>
      <c r="B68" s="4"/>
      <c r="C68" s="5"/>
      <c r="D68" s="5"/>
      <c r="E68" s="6"/>
      <c r="F68" s="5"/>
      <c r="G68" s="7"/>
      <c r="H68" s="7"/>
      <c r="I68" s="7"/>
      <c r="J68" s="7"/>
      <c r="K68" s="7"/>
    </row>
    <row r="69" spans="1:11" x14ac:dyDescent="0.2">
      <c r="A69" s="3"/>
      <c r="B69" s="4"/>
      <c r="C69" s="5"/>
      <c r="D69" s="5"/>
      <c r="E69" s="6"/>
      <c r="F69" s="5"/>
      <c r="G69" s="7"/>
      <c r="H69" s="7"/>
      <c r="I69" s="7"/>
      <c r="J69" s="7"/>
      <c r="K69" s="7"/>
    </row>
    <row r="70" spans="1:11" x14ac:dyDescent="0.2">
      <c r="A70" s="3"/>
      <c r="B70" s="4"/>
      <c r="C70" s="5"/>
      <c r="D70" s="5"/>
      <c r="E70" s="6"/>
      <c r="F70" s="5"/>
      <c r="G70" s="7"/>
      <c r="H70" s="7"/>
      <c r="I70" s="7"/>
      <c r="J70" s="7"/>
      <c r="K70" s="7"/>
    </row>
    <row r="71" spans="1:11" x14ac:dyDescent="0.2">
      <c r="A71" s="3"/>
      <c r="B71" s="4"/>
      <c r="C71" s="5"/>
      <c r="D71" s="5"/>
      <c r="E71" s="6"/>
      <c r="F71" s="5"/>
      <c r="G71" s="7"/>
      <c r="H71" s="7"/>
      <c r="I71" s="7"/>
      <c r="J71" s="7"/>
      <c r="K71" s="7"/>
    </row>
    <row r="72" spans="1:11" x14ac:dyDescent="0.2">
      <c r="A72" s="3"/>
      <c r="B72" s="4"/>
      <c r="C72" s="5"/>
      <c r="D72" s="5"/>
      <c r="E72" s="6"/>
      <c r="F72" s="5"/>
      <c r="G72" s="7"/>
      <c r="H72" s="7"/>
      <c r="I72" s="7"/>
      <c r="J72" s="7"/>
      <c r="K72" s="7"/>
    </row>
    <row r="73" spans="1:11" x14ac:dyDescent="0.2">
      <c r="A73" s="3"/>
      <c r="B73" s="4"/>
      <c r="C73" s="5"/>
      <c r="D73" s="5"/>
      <c r="E73" s="6"/>
      <c r="F73" s="5"/>
      <c r="G73" s="7"/>
      <c r="H73" s="7"/>
      <c r="I73" s="7"/>
      <c r="J73" s="7"/>
      <c r="K73" s="7"/>
    </row>
    <row r="74" spans="1:11" x14ac:dyDescent="0.2">
      <c r="A74" s="3"/>
      <c r="B74" s="4"/>
      <c r="C74" s="5"/>
      <c r="D74" s="5"/>
      <c r="E74" s="6"/>
      <c r="F74" s="5"/>
      <c r="G74" s="7"/>
      <c r="H74" s="7"/>
      <c r="I74" s="7"/>
      <c r="J74" s="7"/>
      <c r="K74" s="7"/>
    </row>
    <row r="75" spans="1:11" x14ac:dyDescent="0.2">
      <c r="A75" s="3"/>
      <c r="B75" s="4"/>
      <c r="C75" s="5"/>
      <c r="D75" s="5"/>
      <c r="E75" s="6"/>
      <c r="F75" s="5"/>
      <c r="G75" s="7"/>
      <c r="H75" s="7"/>
      <c r="I75" s="7"/>
      <c r="J75" s="7"/>
      <c r="K75" s="7"/>
    </row>
    <row r="76" spans="1:11" x14ac:dyDescent="0.2">
      <c r="A76" s="3"/>
      <c r="B76" s="4"/>
      <c r="C76" s="5"/>
      <c r="D76" s="5"/>
      <c r="E76" s="6"/>
      <c r="F76" s="5"/>
      <c r="G76" s="7"/>
      <c r="H76" s="7"/>
      <c r="I76" s="7"/>
      <c r="J76" s="7"/>
      <c r="K76" s="7"/>
    </row>
    <row r="77" spans="1:11" x14ac:dyDescent="0.2">
      <c r="A77" s="3"/>
      <c r="B77" s="4"/>
      <c r="C77" s="5"/>
      <c r="D77" s="5"/>
      <c r="E77" s="6"/>
      <c r="F77" s="5"/>
      <c r="G77" s="7"/>
      <c r="H77" s="7"/>
      <c r="I77" s="7"/>
      <c r="J77" s="7"/>
      <c r="K77" s="7"/>
    </row>
    <row r="78" spans="1:11" x14ac:dyDescent="0.2">
      <c r="A78" s="3"/>
      <c r="B78" s="4"/>
      <c r="C78" s="5"/>
      <c r="D78" s="5"/>
      <c r="E78" s="6"/>
      <c r="F78" s="5"/>
      <c r="G78" s="7"/>
      <c r="H78" s="7"/>
      <c r="I78" s="7"/>
      <c r="J78" s="7"/>
      <c r="K78" s="7"/>
    </row>
    <row r="79" spans="1:11" x14ac:dyDescent="0.2">
      <c r="A79" s="3"/>
      <c r="B79" s="4"/>
      <c r="C79" s="5"/>
      <c r="D79" s="5"/>
      <c r="E79" s="6"/>
      <c r="F79" s="5"/>
      <c r="G79" s="7"/>
      <c r="H79" s="7"/>
      <c r="I79" s="7"/>
      <c r="J79" s="7"/>
      <c r="K79" s="7"/>
    </row>
    <row r="80" spans="1:11" x14ac:dyDescent="0.2">
      <c r="A80" s="3"/>
      <c r="B80" s="4"/>
      <c r="C80" s="5"/>
      <c r="D80" s="5"/>
      <c r="E80" s="6"/>
      <c r="F80" s="5"/>
      <c r="G80" s="7"/>
      <c r="H80" s="7"/>
      <c r="I80" s="7"/>
      <c r="J80" s="7"/>
      <c r="K80" s="7"/>
    </row>
    <row r="81" spans="1:11" x14ac:dyDescent="0.2">
      <c r="A81" s="3"/>
      <c r="B81" s="4"/>
      <c r="C81" s="5"/>
      <c r="D81" s="5"/>
      <c r="E81" s="6"/>
      <c r="F81" s="5"/>
      <c r="G81" s="7"/>
      <c r="H81" s="7"/>
      <c r="I81" s="7"/>
      <c r="J81" s="7"/>
      <c r="K81" s="7"/>
    </row>
    <row r="82" spans="1:11" x14ac:dyDescent="0.2">
      <c r="A82" s="3"/>
      <c r="B82" s="4"/>
      <c r="C82" s="5"/>
      <c r="D82" s="5"/>
      <c r="E82" s="6"/>
      <c r="F82" s="5"/>
      <c r="G82" s="7"/>
      <c r="H82" s="7"/>
      <c r="I82" s="7"/>
      <c r="J82" s="7"/>
      <c r="K82" s="7"/>
    </row>
    <row r="83" spans="1:11" x14ac:dyDescent="0.2">
      <c r="A83" s="3"/>
      <c r="B83" s="4"/>
      <c r="C83" s="5"/>
      <c r="D83" s="5"/>
      <c r="E83" s="6"/>
      <c r="F83" s="5"/>
      <c r="G83" s="7"/>
      <c r="H83" s="7"/>
      <c r="I83" s="7"/>
      <c r="J83" s="7"/>
      <c r="K83" s="7"/>
    </row>
    <row r="84" spans="1:11" x14ac:dyDescent="0.2">
      <c r="A84" s="3"/>
      <c r="B84" s="4"/>
      <c r="C84" s="5"/>
      <c r="D84" s="5"/>
      <c r="E84" s="6"/>
      <c r="F84" s="5"/>
      <c r="G84" s="7"/>
      <c r="H84" s="7"/>
      <c r="I84" s="7"/>
      <c r="J84" s="7"/>
      <c r="K84" s="7"/>
    </row>
    <row r="85" spans="1:11" x14ac:dyDescent="0.2">
      <c r="A85" s="3"/>
      <c r="B85" s="4"/>
      <c r="C85" s="5"/>
      <c r="D85" s="5"/>
      <c r="E85" s="6"/>
      <c r="F85" s="5"/>
      <c r="G85" s="7"/>
      <c r="H85" s="7"/>
      <c r="I85" s="7"/>
      <c r="J85" s="7"/>
      <c r="K85" s="7"/>
    </row>
    <row r="86" spans="1:11" x14ac:dyDescent="0.2">
      <c r="A86" s="3"/>
      <c r="B86" s="4"/>
      <c r="C86" s="5"/>
      <c r="D86" s="5"/>
      <c r="E86" s="6"/>
      <c r="F86" s="5"/>
      <c r="G86" s="7"/>
      <c r="H86" s="7"/>
      <c r="I86" s="7"/>
      <c r="J86" s="7"/>
      <c r="K86" s="7"/>
    </row>
    <row r="87" spans="1:11" x14ac:dyDescent="0.2">
      <c r="A87" s="3"/>
      <c r="B87" s="4"/>
      <c r="C87" s="5"/>
      <c r="D87" s="5"/>
      <c r="E87" s="6"/>
      <c r="F87" s="5"/>
      <c r="G87" s="7"/>
      <c r="H87" s="7"/>
      <c r="I87" s="7"/>
      <c r="J87" s="7"/>
      <c r="K87" s="7"/>
    </row>
    <row r="88" spans="1:11" x14ac:dyDescent="0.2">
      <c r="A88" s="3"/>
      <c r="B88" s="4"/>
      <c r="C88" s="5"/>
      <c r="D88" s="5"/>
      <c r="E88" s="6"/>
      <c r="F88" s="5"/>
      <c r="G88" s="7"/>
      <c r="H88" s="7"/>
      <c r="I88" s="7"/>
      <c r="J88" s="7"/>
      <c r="K88" s="7"/>
    </row>
    <row r="89" spans="1:11" x14ac:dyDescent="0.2">
      <c r="A89" s="3"/>
      <c r="B89" s="4"/>
      <c r="C89" s="5"/>
      <c r="D89" s="5"/>
      <c r="E89" s="6"/>
      <c r="F89" s="5"/>
      <c r="G89" s="7"/>
      <c r="H89" s="7"/>
      <c r="I89" s="7"/>
      <c r="J89" s="7"/>
      <c r="K89" s="7"/>
    </row>
    <row r="90" spans="1:11" x14ac:dyDescent="0.2">
      <c r="A90" s="3"/>
      <c r="B90" s="4"/>
      <c r="C90" s="5"/>
      <c r="D90" s="5"/>
      <c r="E90" s="6"/>
      <c r="F90" s="5"/>
      <c r="G90" s="7"/>
      <c r="H90" s="7"/>
      <c r="I90" s="7"/>
      <c r="J90" s="7"/>
      <c r="K90" s="7"/>
    </row>
    <row r="91" spans="1:11" x14ac:dyDescent="0.2">
      <c r="A91" s="3"/>
      <c r="B91" s="4"/>
      <c r="C91" s="5"/>
      <c r="D91" s="5"/>
      <c r="E91" s="6"/>
      <c r="F91" s="5"/>
      <c r="G91" s="7"/>
      <c r="H91" s="7"/>
      <c r="I91" s="7"/>
      <c r="J91" s="7"/>
      <c r="K91" s="7"/>
    </row>
  </sheetData>
  <mergeCells count="3">
    <mergeCell ref="A1:K1"/>
    <mergeCell ref="A3:K3"/>
    <mergeCell ref="A5:K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5A2F5-EF64-4CA3-8D21-0FBC1B82F4FE}">
  <dimension ref="A1:K49"/>
  <sheetViews>
    <sheetView workbookViewId="0">
      <selection activeCell="G21" sqref="G21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2.1640625" bestFit="1" customWidth="1"/>
    <col min="4" max="4" width="35.33203125" bestFit="1" customWidth="1"/>
    <col min="5" max="6" width="2.83203125" bestFit="1" customWidth="1"/>
    <col min="7" max="7" width="19.1640625" bestFit="1" customWidth="1"/>
    <col min="8" max="11" width="1" bestFit="1" customWidth="1"/>
  </cols>
  <sheetData>
    <row r="1" spans="1:11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1" ht="18" x14ac:dyDescent="0.2">
      <c r="A3" s="35" t="s">
        <v>1133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1" ht="16" x14ac:dyDescent="0.2">
      <c r="A5" s="36" t="s">
        <v>1134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1362</v>
      </c>
      <c r="H7" s="1" t="s">
        <v>9</v>
      </c>
      <c r="I7" s="1" t="s">
        <v>9</v>
      </c>
      <c r="J7" s="1" t="s">
        <v>9</v>
      </c>
      <c r="K7" s="1" t="s">
        <v>9</v>
      </c>
    </row>
    <row r="8" spans="1:11" x14ac:dyDescent="0.2">
      <c r="A8" s="3">
        <v>1</v>
      </c>
      <c r="B8" s="4" t="s">
        <v>10</v>
      </c>
      <c r="C8" s="5" t="s">
        <v>1135</v>
      </c>
      <c r="D8" s="5" t="s">
        <v>327</v>
      </c>
      <c r="E8" s="6" t="s">
        <v>13</v>
      </c>
      <c r="F8" s="5" t="s">
        <v>14</v>
      </c>
      <c r="G8" s="8">
        <v>0</v>
      </c>
      <c r="H8" s="7"/>
      <c r="I8" s="7"/>
      <c r="J8" s="7"/>
      <c r="K8" s="7"/>
    </row>
    <row r="9" spans="1:11" x14ac:dyDescent="0.2">
      <c r="A9" s="3">
        <v>3</v>
      </c>
      <c r="B9" s="4" t="s">
        <v>10</v>
      </c>
      <c r="C9" s="5" t="s">
        <v>1136</v>
      </c>
      <c r="D9" s="5" t="s">
        <v>113</v>
      </c>
      <c r="E9" s="6" t="s">
        <v>13</v>
      </c>
      <c r="F9" s="5" t="s">
        <v>14</v>
      </c>
      <c r="G9" s="7">
        <f>SUM(G8)</f>
        <v>0</v>
      </c>
      <c r="H9" s="7"/>
      <c r="I9" s="7"/>
      <c r="J9" s="7"/>
      <c r="K9" s="7"/>
    </row>
    <row r="10" spans="1:11" x14ac:dyDescent="0.2">
      <c r="A10" s="3">
        <v>4</v>
      </c>
      <c r="B10" s="4"/>
      <c r="C10" s="5" t="s">
        <v>14</v>
      </c>
      <c r="D10" s="5" t="s">
        <v>14</v>
      </c>
      <c r="E10" s="6" t="s">
        <v>13</v>
      </c>
      <c r="F10" s="5" t="s">
        <v>14</v>
      </c>
      <c r="G10" s="7"/>
      <c r="H10" s="7"/>
      <c r="I10" s="7"/>
      <c r="J10" s="7"/>
      <c r="K10" s="7"/>
    </row>
    <row r="11" spans="1:11" x14ac:dyDescent="0.2">
      <c r="A11" s="3">
        <v>5</v>
      </c>
      <c r="B11" s="4" t="s">
        <v>10</v>
      </c>
      <c r="C11" s="5" t="s">
        <v>1137</v>
      </c>
      <c r="D11" s="5" t="s">
        <v>12</v>
      </c>
      <c r="E11" s="6" t="s">
        <v>13</v>
      </c>
      <c r="F11" s="5" t="s">
        <v>14</v>
      </c>
      <c r="G11" s="7">
        <v>150</v>
      </c>
      <c r="H11" s="7"/>
      <c r="I11" s="7"/>
      <c r="J11" s="7"/>
      <c r="K11" s="7"/>
    </row>
    <row r="12" spans="1:11" x14ac:dyDescent="0.2">
      <c r="A12" s="3">
        <v>6</v>
      </c>
      <c r="B12" s="4" t="s">
        <v>10</v>
      </c>
      <c r="C12" s="5" t="s">
        <v>1138</v>
      </c>
      <c r="D12" s="5" t="s">
        <v>18</v>
      </c>
      <c r="E12" s="6" t="s">
        <v>13</v>
      </c>
      <c r="F12" s="5" t="s">
        <v>14</v>
      </c>
      <c r="G12" s="7"/>
      <c r="H12" s="7"/>
      <c r="I12" s="7"/>
      <c r="J12" s="7"/>
      <c r="K12" s="7"/>
    </row>
    <row r="13" spans="1:11" x14ac:dyDescent="0.2">
      <c r="A13" s="3">
        <v>7</v>
      </c>
      <c r="B13" s="4" t="s">
        <v>10</v>
      </c>
      <c r="C13" s="5" t="s">
        <v>1139</v>
      </c>
      <c r="D13" s="5" t="s">
        <v>20</v>
      </c>
      <c r="E13" s="6" t="s">
        <v>13</v>
      </c>
      <c r="F13" s="5" t="s">
        <v>14</v>
      </c>
      <c r="G13" s="7"/>
      <c r="H13" s="7"/>
      <c r="I13" s="7"/>
      <c r="J13" s="7"/>
      <c r="K13" s="7"/>
    </row>
    <row r="14" spans="1:11" x14ac:dyDescent="0.2">
      <c r="A14" s="3">
        <v>8</v>
      </c>
      <c r="B14" s="4" t="s">
        <v>10</v>
      </c>
      <c r="C14" s="5" t="s">
        <v>1140</v>
      </c>
      <c r="D14" s="5" t="s">
        <v>22</v>
      </c>
      <c r="E14" s="6" t="s">
        <v>13</v>
      </c>
      <c r="F14" s="5" t="s">
        <v>14</v>
      </c>
      <c r="G14" s="7"/>
      <c r="H14" s="7"/>
      <c r="I14" s="7"/>
      <c r="J14" s="7"/>
      <c r="K14" s="7"/>
    </row>
    <row r="15" spans="1:11" x14ac:dyDescent="0.2">
      <c r="A15" s="3">
        <v>9</v>
      </c>
      <c r="B15" s="4" t="s">
        <v>10</v>
      </c>
      <c r="C15" s="5" t="s">
        <v>1141</v>
      </c>
      <c r="D15" s="5" t="s">
        <v>1142</v>
      </c>
      <c r="E15" s="6" t="s">
        <v>13</v>
      </c>
      <c r="F15" s="5" t="s">
        <v>14</v>
      </c>
      <c r="G15" s="7"/>
      <c r="H15" s="7"/>
      <c r="I15" s="7"/>
      <c r="J15" s="7"/>
      <c r="K15" s="7"/>
    </row>
    <row r="16" spans="1:11" x14ac:dyDescent="0.2">
      <c r="A16" s="3">
        <v>10</v>
      </c>
      <c r="B16" s="4" t="s">
        <v>10</v>
      </c>
      <c r="C16" s="5" t="s">
        <v>1143</v>
      </c>
      <c r="D16" s="5" t="s">
        <v>1144</v>
      </c>
      <c r="E16" s="6" t="s">
        <v>13</v>
      </c>
      <c r="F16" s="5" t="s">
        <v>14</v>
      </c>
      <c r="G16" s="7"/>
      <c r="H16" s="7"/>
      <c r="I16" s="7"/>
      <c r="J16" s="7"/>
      <c r="K16" s="7"/>
    </row>
    <row r="17" spans="1:11" x14ac:dyDescent="0.2">
      <c r="A17" s="3">
        <v>11</v>
      </c>
      <c r="B17" s="4" t="s">
        <v>10</v>
      </c>
      <c r="C17" s="5" t="s">
        <v>1145</v>
      </c>
      <c r="D17" s="5" t="s">
        <v>1146</v>
      </c>
      <c r="E17" s="6" t="s">
        <v>13</v>
      </c>
      <c r="F17" s="5" t="s">
        <v>14</v>
      </c>
      <c r="G17" s="7">
        <v>4500</v>
      </c>
      <c r="H17" s="7"/>
      <c r="I17" s="7"/>
      <c r="J17" s="7"/>
      <c r="K17" s="7"/>
    </row>
    <row r="18" spans="1:11" x14ac:dyDescent="0.2">
      <c r="A18" s="3">
        <v>12</v>
      </c>
      <c r="B18" s="4" t="s">
        <v>10</v>
      </c>
      <c r="C18" s="5" t="s">
        <v>1147</v>
      </c>
      <c r="D18" s="5" t="s">
        <v>1148</v>
      </c>
      <c r="E18" s="6" t="s">
        <v>13</v>
      </c>
      <c r="F18" s="5" t="s">
        <v>14</v>
      </c>
      <c r="G18" s="7"/>
      <c r="H18" s="7"/>
      <c r="I18" s="7"/>
      <c r="J18" s="7"/>
      <c r="K18" s="7"/>
    </row>
    <row r="19" spans="1:11" x14ac:dyDescent="0.2">
      <c r="A19" s="3">
        <v>13</v>
      </c>
      <c r="B19" s="4" t="s">
        <v>10</v>
      </c>
      <c r="C19" s="5" t="s">
        <v>1149</v>
      </c>
      <c r="D19" s="5" t="s">
        <v>1150</v>
      </c>
      <c r="E19" s="6" t="s">
        <v>13</v>
      </c>
      <c r="F19" s="5" t="s">
        <v>14</v>
      </c>
      <c r="G19" s="7">
        <v>0</v>
      </c>
      <c r="H19" s="7"/>
      <c r="I19" s="7"/>
      <c r="J19" s="7"/>
      <c r="K19" s="7"/>
    </row>
    <row r="20" spans="1:11" x14ac:dyDescent="0.2">
      <c r="A20" s="3">
        <v>14</v>
      </c>
      <c r="B20" s="4" t="s">
        <v>10</v>
      </c>
      <c r="C20" s="5" t="s">
        <v>1151</v>
      </c>
      <c r="D20" s="5" t="s">
        <v>40</v>
      </c>
      <c r="E20" s="6" t="s">
        <v>13</v>
      </c>
      <c r="F20" s="5" t="s">
        <v>14</v>
      </c>
      <c r="G20" s="7"/>
      <c r="H20" s="7"/>
      <c r="I20" s="7"/>
      <c r="J20" s="7"/>
      <c r="K20" s="7"/>
    </row>
    <row r="21" spans="1:11" x14ac:dyDescent="0.2">
      <c r="A21" s="3">
        <v>15</v>
      </c>
      <c r="B21" s="4" t="s">
        <v>10</v>
      </c>
      <c r="C21" s="5" t="s">
        <v>1152</v>
      </c>
      <c r="D21" s="5" t="s">
        <v>1153</v>
      </c>
      <c r="E21" s="6" t="s">
        <v>13</v>
      </c>
      <c r="F21" s="5" t="s">
        <v>14</v>
      </c>
      <c r="G21" s="7">
        <v>0</v>
      </c>
      <c r="H21" s="7"/>
      <c r="I21" s="7"/>
      <c r="J21" s="7"/>
      <c r="K21" s="7"/>
    </row>
    <row r="22" spans="1:11" x14ac:dyDescent="0.2">
      <c r="A22" s="3">
        <v>16</v>
      </c>
      <c r="B22" s="4" t="s">
        <v>10</v>
      </c>
      <c r="C22" s="5" t="s">
        <v>1154</v>
      </c>
      <c r="D22" s="5" t="s">
        <v>56</v>
      </c>
      <c r="E22" s="6" t="s">
        <v>13</v>
      </c>
      <c r="F22" s="5" t="s">
        <v>14</v>
      </c>
      <c r="G22" s="7">
        <v>0</v>
      </c>
      <c r="H22" s="7"/>
      <c r="I22" s="7"/>
      <c r="J22" s="7"/>
      <c r="K22" s="7"/>
    </row>
    <row r="23" spans="1:11" x14ac:dyDescent="0.2">
      <c r="A23" s="3">
        <v>17</v>
      </c>
      <c r="B23" s="4" t="s">
        <v>10</v>
      </c>
      <c r="C23" s="5" t="s">
        <v>1155</v>
      </c>
      <c r="D23" s="5" t="s">
        <v>83</v>
      </c>
      <c r="E23" s="6" t="s">
        <v>13</v>
      </c>
      <c r="F23" s="5" t="s">
        <v>14</v>
      </c>
      <c r="G23" s="7"/>
      <c r="H23" s="7"/>
      <c r="I23" s="7"/>
      <c r="J23" s="7"/>
      <c r="K23" s="7"/>
    </row>
    <row r="24" spans="1:11" x14ac:dyDescent="0.2">
      <c r="A24" s="3">
        <v>18</v>
      </c>
      <c r="B24" s="4" t="s">
        <v>10</v>
      </c>
      <c r="C24" s="5" t="s">
        <v>1156</v>
      </c>
      <c r="D24" s="5" t="s">
        <v>26</v>
      </c>
      <c r="E24" s="6" t="s">
        <v>13</v>
      </c>
      <c r="F24" s="5" t="s">
        <v>14</v>
      </c>
      <c r="G24" s="8"/>
      <c r="H24" s="7"/>
      <c r="I24" s="7"/>
      <c r="J24" s="7"/>
      <c r="K24" s="7"/>
    </row>
    <row r="25" spans="1:11" x14ac:dyDescent="0.2">
      <c r="A25" s="3">
        <v>20</v>
      </c>
      <c r="B25" s="4" t="s">
        <v>10</v>
      </c>
      <c r="C25" s="5" t="s">
        <v>1157</v>
      </c>
      <c r="D25" s="5" t="s">
        <v>230</v>
      </c>
      <c r="E25" s="6" t="s">
        <v>13</v>
      </c>
      <c r="F25" s="5" t="s">
        <v>14</v>
      </c>
      <c r="G25" s="8">
        <f>SUM(G11:G24)</f>
        <v>4650</v>
      </c>
      <c r="H25" s="7"/>
      <c r="I25" s="7"/>
      <c r="J25" s="7"/>
      <c r="K25" s="7"/>
    </row>
    <row r="26" spans="1:11" ht="16" thickBot="1" x14ac:dyDescent="0.25">
      <c r="A26" s="3">
        <v>22</v>
      </c>
      <c r="B26" s="4" t="s">
        <v>10</v>
      </c>
      <c r="C26" s="5" t="s">
        <v>1158</v>
      </c>
      <c r="D26" s="5" t="s">
        <v>1159</v>
      </c>
      <c r="E26" s="6" t="s">
        <v>13</v>
      </c>
      <c r="F26" s="5" t="s">
        <v>14</v>
      </c>
      <c r="G26" s="9">
        <f>G9-G25</f>
        <v>-4650</v>
      </c>
      <c r="H26" s="7"/>
      <c r="I26" s="7"/>
      <c r="J26" s="7"/>
      <c r="K26" s="7"/>
    </row>
    <row r="27" spans="1:11" ht="16" thickTop="1" x14ac:dyDescent="0.2">
      <c r="A27" s="3"/>
      <c r="B27" s="4"/>
      <c r="C27" s="5"/>
      <c r="D27" s="5"/>
      <c r="E27" s="6"/>
      <c r="F27" s="5"/>
      <c r="G27" s="7"/>
      <c r="H27" s="7"/>
      <c r="I27" s="7"/>
      <c r="J27" s="7"/>
      <c r="K27" s="7"/>
    </row>
    <row r="28" spans="1:11" x14ac:dyDescent="0.2">
      <c r="A28" s="3"/>
      <c r="B28" s="4"/>
      <c r="C28" s="5"/>
      <c r="D28" s="5"/>
      <c r="E28" s="6"/>
      <c r="F28" s="5"/>
      <c r="G28" s="7"/>
      <c r="H28" s="7"/>
      <c r="I28" s="7"/>
      <c r="J28" s="7"/>
      <c r="K28" s="7"/>
    </row>
    <row r="29" spans="1:11" x14ac:dyDescent="0.2">
      <c r="A29" s="3"/>
      <c r="B29" s="4"/>
      <c r="C29" s="5"/>
      <c r="D29" s="5"/>
      <c r="E29" s="6"/>
      <c r="F29" s="5"/>
      <c r="G29" s="7"/>
      <c r="H29" s="7"/>
      <c r="I29" s="7"/>
      <c r="J29" s="7"/>
      <c r="K29" s="7"/>
    </row>
    <row r="30" spans="1:11" x14ac:dyDescent="0.2">
      <c r="A30" s="3"/>
      <c r="B30" s="4"/>
      <c r="C30" s="5"/>
      <c r="D30" s="5"/>
      <c r="E30" s="6"/>
      <c r="F30" s="5"/>
      <c r="G30" s="7"/>
      <c r="H30" s="7"/>
      <c r="I30" s="7"/>
      <c r="J30" s="7"/>
      <c r="K30" s="7"/>
    </row>
    <row r="31" spans="1:11" x14ac:dyDescent="0.2">
      <c r="A31" s="3"/>
      <c r="B31" s="4"/>
      <c r="C31" s="5"/>
      <c r="D31" s="5"/>
      <c r="E31" s="6"/>
      <c r="F31" s="5"/>
      <c r="G31" s="7"/>
      <c r="H31" s="7"/>
      <c r="I31" s="7"/>
      <c r="J31" s="7"/>
      <c r="K31" s="7"/>
    </row>
    <row r="32" spans="1:11" x14ac:dyDescent="0.2">
      <c r="A32" s="3"/>
      <c r="B32" s="4"/>
      <c r="C32" s="5"/>
      <c r="D32" s="5"/>
      <c r="E32" s="6"/>
      <c r="F32" s="5"/>
      <c r="G32" s="7"/>
      <c r="H32" s="7"/>
      <c r="I32" s="7"/>
      <c r="J32" s="7"/>
      <c r="K32" s="7"/>
    </row>
    <row r="33" spans="1:11" x14ac:dyDescent="0.2">
      <c r="A33" s="3"/>
      <c r="B33" s="4"/>
      <c r="C33" s="5"/>
      <c r="D33" s="5"/>
      <c r="E33" s="6"/>
      <c r="F33" s="5"/>
      <c r="G33" s="7"/>
      <c r="H33" s="7"/>
      <c r="I33" s="7"/>
      <c r="J33" s="7"/>
      <c r="K33" s="7"/>
    </row>
    <row r="34" spans="1:11" x14ac:dyDescent="0.2">
      <c r="A34" s="3"/>
      <c r="B34" s="4"/>
      <c r="C34" s="5"/>
      <c r="D34" s="5"/>
      <c r="E34" s="6"/>
      <c r="F34" s="5"/>
      <c r="G34" s="7"/>
      <c r="H34" s="7"/>
      <c r="I34" s="7"/>
      <c r="J34" s="7"/>
      <c r="K34" s="7"/>
    </row>
    <row r="35" spans="1:11" x14ac:dyDescent="0.2">
      <c r="A35" s="3"/>
      <c r="B35" s="4"/>
      <c r="C35" s="5"/>
      <c r="D35" s="5"/>
      <c r="E35" s="6"/>
      <c r="F35" s="5"/>
      <c r="G35" s="7"/>
      <c r="H35" s="7"/>
      <c r="I35" s="7"/>
      <c r="J35" s="7"/>
      <c r="K35" s="7"/>
    </row>
    <row r="36" spans="1:11" x14ac:dyDescent="0.2">
      <c r="A36" s="3"/>
      <c r="B36" s="4"/>
      <c r="C36" s="5"/>
      <c r="D36" s="5"/>
      <c r="E36" s="6"/>
      <c r="F36" s="5"/>
      <c r="G36" s="7"/>
      <c r="H36" s="7"/>
      <c r="I36" s="7"/>
      <c r="J36" s="7"/>
      <c r="K36" s="7"/>
    </row>
    <row r="37" spans="1:11" x14ac:dyDescent="0.2">
      <c r="A37" s="3"/>
      <c r="B37" s="4"/>
      <c r="C37" s="5"/>
      <c r="D37" s="5"/>
      <c r="E37" s="6"/>
      <c r="F37" s="5"/>
      <c r="G37" s="7"/>
      <c r="H37" s="7"/>
      <c r="I37" s="7"/>
      <c r="J37" s="7"/>
      <c r="K37" s="7"/>
    </row>
    <row r="38" spans="1:11" x14ac:dyDescent="0.2">
      <c r="A38" s="3"/>
      <c r="B38" s="4"/>
      <c r="C38" s="5"/>
      <c r="D38" s="5"/>
      <c r="E38" s="6"/>
      <c r="F38" s="5"/>
      <c r="G38" s="7"/>
      <c r="H38" s="7"/>
      <c r="I38" s="7"/>
      <c r="J38" s="7"/>
      <c r="K38" s="7"/>
    </row>
    <row r="39" spans="1:11" x14ac:dyDescent="0.2">
      <c r="A39" s="3"/>
      <c r="B39" s="4"/>
      <c r="C39" s="5"/>
      <c r="D39" s="5"/>
      <c r="E39" s="6"/>
      <c r="F39" s="5"/>
      <c r="G39" s="7"/>
      <c r="H39" s="7"/>
      <c r="I39" s="7"/>
      <c r="J39" s="7"/>
      <c r="K39" s="7"/>
    </row>
    <row r="40" spans="1:11" x14ac:dyDescent="0.2">
      <c r="A40" s="3"/>
      <c r="B40" s="4"/>
      <c r="C40" s="5"/>
      <c r="D40" s="5"/>
      <c r="E40" s="6"/>
      <c r="F40" s="5"/>
      <c r="G40" s="7"/>
      <c r="H40" s="7"/>
      <c r="I40" s="7"/>
      <c r="J40" s="7"/>
      <c r="K40" s="7"/>
    </row>
    <row r="41" spans="1:11" x14ac:dyDescent="0.2">
      <c r="A41" s="3"/>
      <c r="B41" s="4"/>
      <c r="C41" s="5"/>
      <c r="D41" s="5"/>
      <c r="E41" s="6"/>
      <c r="F41" s="5"/>
      <c r="G41" s="7"/>
      <c r="H41" s="7"/>
      <c r="I41" s="7"/>
      <c r="J41" s="7"/>
      <c r="K41" s="7"/>
    </row>
    <row r="42" spans="1:11" x14ac:dyDescent="0.2">
      <c r="A42" s="3"/>
      <c r="B42" s="4"/>
      <c r="C42" s="5"/>
      <c r="D42" s="5"/>
      <c r="E42" s="6"/>
      <c r="F42" s="5"/>
      <c r="G42" s="7"/>
      <c r="H42" s="7"/>
      <c r="I42" s="7"/>
      <c r="J42" s="7"/>
      <c r="K42" s="7"/>
    </row>
    <row r="43" spans="1:11" x14ac:dyDescent="0.2">
      <c r="A43" s="3"/>
      <c r="B43" s="4"/>
      <c r="C43" s="5"/>
      <c r="D43" s="5"/>
      <c r="E43" s="6"/>
      <c r="F43" s="5"/>
      <c r="G43" s="7"/>
      <c r="H43" s="7"/>
      <c r="I43" s="7"/>
      <c r="J43" s="7"/>
      <c r="K43" s="7"/>
    </row>
    <row r="44" spans="1:11" x14ac:dyDescent="0.2">
      <c r="A44" s="3"/>
      <c r="B44" s="4"/>
      <c r="C44" s="5"/>
      <c r="D44" s="5"/>
      <c r="E44" s="6"/>
      <c r="F44" s="5"/>
      <c r="G44" s="7"/>
      <c r="H44" s="7"/>
      <c r="I44" s="7"/>
      <c r="J44" s="7"/>
      <c r="K44" s="7"/>
    </row>
    <row r="45" spans="1:11" x14ac:dyDescent="0.2">
      <c r="A45" s="3"/>
      <c r="B45" s="4"/>
      <c r="C45" s="5"/>
      <c r="D45" s="5"/>
      <c r="E45" s="6"/>
      <c r="F45" s="5"/>
      <c r="G45" s="7"/>
      <c r="H45" s="7"/>
      <c r="I45" s="7"/>
      <c r="J45" s="7"/>
      <c r="K45" s="7"/>
    </row>
    <row r="46" spans="1:11" x14ac:dyDescent="0.2">
      <c r="A46" s="3"/>
      <c r="B46" s="4"/>
      <c r="C46" s="5"/>
      <c r="D46" s="5"/>
      <c r="E46" s="6"/>
      <c r="F46" s="5"/>
      <c r="G46" s="7"/>
      <c r="H46" s="7"/>
      <c r="I46" s="7"/>
      <c r="J46" s="7"/>
      <c r="K46" s="7"/>
    </row>
    <row r="47" spans="1:11" x14ac:dyDescent="0.2">
      <c r="A47" s="3"/>
      <c r="B47" s="4"/>
      <c r="C47" s="5"/>
      <c r="D47" s="5"/>
      <c r="E47" s="6"/>
      <c r="F47" s="5"/>
      <c r="G47" s="7"/>
      <c r="H47" s="7"/>
      <c r="I47" s="7"/>
      <c r="J47" s="7"/>
      <c r="K47" s="7"/>
    </row>
    <row r="48" spans="1:11" x14ac:dyDescent="0.2">
      <c r="A48" s="3"/>
      <c r="B48" s="4"/>
      <c r="C48" s="5"/>
      <c r="D48" s="5"/>
      <c r="E48" s="6"/>
      <c r="F48" s="5"/>
      <c r="G48" s="7"/>
      <c r="H48" s="7"/>
      <c r="I48" s="7"/>
      <c r="J48" s="7"/>
      <c r="K48" s="7"/>
    </row>
    <row r="49" spans="1:11" x14ac:dyDescent="0.2">
      <c r="A49" s="3"/>
      <c r="B49" s="4"/>
      <c r="C49" s="5"/>
      <c r="D49" s="5"/>
      <c r="E49" s="6"/>
      <c r="F49" s="5"/>
      <c r="G49" s="7"/>
      <c r="H49" s="7"/>
      <c r="I49" s="7"/>
      <c r="J49" s="7"/>
      <c r="K49" s="7"/>
    </row>
  </sheetData>
  <mergeCells count="3">
    <mergeCell ref="A1:K1"/>
    <mergeCell ref="A3:K3"/>
    <mergeCell ref="A5:K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BFC7A-EC2D-47F4-9EE9-CA5BAF0EE682}">
  <sheetPr>
    <tabColor rgb="FFFFC000"/>
  </sheetPr>
  <dimension ref="A1:P151"/>
  <sheetViews>
    <sheetView topLeftCell="A7" workbookViewId="0">
      <selection activeCell="P25" sqref="P25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2.6640625" bestFit="1" customWidth="1"/>
    <col min="4" max="4" width="39.5" bestFit="1" customWidth="1"/>
    <col min="5" max="5" width="6.33203125" customWidth="1"/>
    <col min="6" max="6" width="19.1640625" bestFit="1" customWidth="1"/>
    <col min="7" max="10" width="1" bestFit="1" customWidth="1"/>
    <col min="11" max="15" width="0" hidden="1" customWidth="1"/>
    <col min="16" max="16" width="17.1640625" bestFit="1" customWidth="1"/>
  </cols>
  <sheetData>
    <row r="1" spans="1:10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3" spans="1:10" ht="18" x14ac:dyDescent="0.2">
      <c r="A3" s="35" t="s">
        <v>963</v>
      </c>
      <c r="B3" s="34"/>
      <c r="C3" s="34"/>
      <c r="D3" s="34"/>
      <c r="E3" s="34"/>
      <c r="F3" s="34"/>
      <c r="G3" s="34"/>
      <c r="H3" s="34"/>
      <c r="I3" s="34"/>
      <c r="J3" s="34"/>
    </row>
    <row r="5" spans="1:10" ht="16" x14ac:dyDescent="0.2">
      <c r="A5" s="36" t="s">
        <v>964</v>
      </c>
      <c r="B5" s="34"/>
      <c r="C5" s="34"/>
      <c r="D5" s="34"/>
      <c r="E5" s="34"/>
      <c r="F5" s="34"/>
      <c r="G5" s="34"/>
      <c r="H5" s="34"/>
      <c r="I5" s="34"/>
      <c r="J5" s="34"/>
    </row>
    <row r="7" spans="1:10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8</v>
      </c>
      <c r="F7" s="1" t="s">
        <v>1362</v>
      </c>
      <c r="G7" s="1" t="s">
        <v>9</v>
      </c>
      <c r="H7" s="1" t="s">
        <v>9</v>
      </c>
      <c r="I7" s="1" t="s">
        <v>9</v>
      </c>
      <c r="J7" s="1" t="s">
        <v>9</v>
      </c>
    </row>
    <row r="8" spans="1:10" x14ac:dyDescent="0.2">
      <c r="A8" s="3">
        <v>2</v>
      </c>
      <c r="B8" s="4" t="s">
        <v>10</v>
      </c>
      <c r="C8" s="5" t="s">
        <v>965</v>
      </c>
      <c r="D8" s="5" t="s">
        <v>966</v>
      </c>
      <c r="E8" s="7"/>
      <c r="F8" s="7">
        <v>2295.0100000000002</v>
      </c>
      <c r="G8" s="7"/>
      <c r="H8" s="7"/>
      <c r="I8" s="7"/>
      <c r="J8" s="7"/>
    </row>
    <row r="9" spans="1:10" x14ac:dyDescent="0.2">
      <c r="A9" s="3">
        <v>3</v>
      </c>
      <c r="B9" s="4" t="s">
        <v>10</v>
      </c>
      <c r="C9" s="5" t="s">
        <v>967</v>
      </c>
      <c r="D9" s="5" t="s">
        <v>968</v>
      </c>
      <c r="E9" s="7"/>
      <c r="F9" s="7">
        <v>40000</v>
      </c>
      <c r="G9" s="7"/>
      <c r="H9" s="7"/>
      <c r="I9" s="7"/>
      <c r="J9" s="7"/>
    </row>
    <row r="10" spans="1:10" x14ac:dyDescent="0.2">
      <c r="A10" s="3">
        <v>7</v>
      </c>
      <c r="B10" s="4" t="s">
        <v>10</v>
      </c>
      <c r="C10" s="5" t="s">
        <v>969</v>
      </c>
      <c r="D10" s="5" t="s">
        <v>659</v>
      </c>
      <c r="E10" s="7"/>
      <c r="F10" s="7">
        <v>20000</v>
      </c>
      <c r="G10" s="7"/>
      <c r="H10" s="7"/>
      <c r="I10" s="7"/>
      <c r="J10" s="7"/>
    </row>
    <row r="11" spans="1:10" x14ac:dyDescent="0.2">
      <c r="A11" s="3">
        <v>11</v>
      </c>
      <c r="B11" s="4" t="s">
        <v>10</v>
      </c>
      <c r="C11" s="5" t="s">
        <v>970</v>
      </c>
      <c r="D11" s="5" t="s">
        <v>971</v>
      </c>
      <c r="E11" s="7"/>
      <c r="F11" s="7">
        <v>100000</v>
      </c>
      <c r="G11" s="7"/>
      <c r="H11" s="7"/>
      <c r="I11" s="7"/>
      <c r="J11" s="7"/>
    </row>
    <row r="12" spans="1:10" x14ac:dyDescent="0.2">
      <c r="A12" s="3">
        <v>13</v>
      </c>
      <c r="B12" s="4" t="s">
        <v>10</v>
      </c>
      <c r="C12" s="5" t="s">
        <v>972</v>
      </c>
      <c r="D12" s="5" t="s">
        <v>973</v>
      </c>
      <c r="E12" s="8"/>
      <c r="F12" s="8">
        <v>41725.800000000003</v>
      </c>
      <c r="G12" s="7"/>
      <c r="H12" s="7"/>
      <c r="I12" s="7"/>
      <c r="J12" s="7"/>
    </row>
    <row r="13" spans="1:10" x14ac:dyDescent="0.2">
      <c r="A13" s="3">
        <v>28</v>
      </c>
      <c r="B13" s="4" t="s">
        <v>10</v>
      </c>
      <c r="C13" s="5" t="s">
        <v>974</v>
      </c>
      <c r="D13" s="5" t="s">
        <v>113</v>
      </c>
      <c r="E13" s="7"/>
      <c r="F13" s="7">
        <f>SUM(F8:F12)</f>
        <v>204020.81</v>
      </c>
      <c r="G13" s="7"/>
      <c r="H13" s="7"/>
      <c r="I13" s="7"/>
      <c r="J13" s="7"/>
    </row>
    <row r="14" spans="1:10" x14ac:dyDescent="0.2">
      <c r="A14" s="3">
        <v>29</v>
      </c>
      <c r="B14" s="4"/>
      <c r="C14" s="5" t="s">
        <v>14</v>
      </c>
      <c r="D14" s="5" t="s">
        <v>14</v>
      </c>
      <c r="E14" s="7"/>
      <c r="F14" s="7"/>
      <c r="G14" s="7"/>
      <c r="H14" s="7"/>
      <c r="I14" s="7"/>
      <c r="J14" s="7"/>
    </row>
    <row r="15" spans="1:10" x14ac:dyDescent="0.2">
      <c r="A15" s="3">
        <v>30</v>
      </c>
      <c r="B15" s="4" t="s">
        <v>10</v>
      </c>
      <c r="C15" s="5" t="s">
        <v>975</v>
      </c>
      <c r="D15" s="5" t="s">
        <v>976</v>
      </c>
      <c r="E15" s="7"/>
      <c r="F15" s="7">
        <v>2445.6999999999998</v>
      </c>
      <c r="G15" s="7"/>
      <c r="H15" s="7"/>
      <c r="I15" s="7"/>
      <c r="J15" s="7"/>
    </row>
    <row r="16" spans="1:10" x14ac:dyDescent="0.2">
      <c r="A16" s="3">
        <v>31</v>
      </c>
      <c r="B16" s="4" t="s">
        <v>10</v>
      </c>
      <c r="C16" s="5" t="s">
        <v>977</v>
      </c>
      <c r="D16" s="5" t="s">
        <v>978</v>
      </c>
      <c r="E16" s="7"/>
      <c r="F16" s="7">
        <v>11614.41</v>
      </c>
      <c r="G16" s="7"/>
      <c r="H16" s="7"/>
      <c r="I16" s="7"/>
      <c r="J16" s="7"/>
    </row>
    <row r="17" spans="1:10" x14ac:dyDescent="0.2">
      <c r="A17" s="3">
        <v>33</v>
      </c>
      <c r="B17" s="4" t="s">
        <v>10</v>
      </c>
      <c r="C17" s="5" t="s">
        <v>979</v>
      </c>
      <c r="D17" s="5" t="s">
        <v>661</v>
      </c>
      <c r="E17" s="7"/>
      <c r="F17" s="7">
        <v>368.12</v>
      </c>
      <c r="G17" s="7"/>
      <c r="H17" s="7"/>
      <c r="I17" s="7"/>
      <c r="J17" s="7"/>
    </row>
    <row r="18" spans="1:10" x14ac:dyDescent="0.2">
      <c r="A18" s="3">
        <v>35</v>
      </c>
      <c r="B18" s="4" t="s">
        <v>10</v>
      </c>
      <c r="C18" s="5" t="s">
        <v>980</v>
      </c>
      <c r="D18" s="5" t="s">
        <v>662</v>
      </c>
      <c r="E18" s="7"/>
      <c r="F18" s="7">
        <v>9428.2800000000007</v>
      </c>
      <c r="G18" s="7"/>
      <c r="H18" s="7"/>
      <c r="I18" s="7"/>
      <c r="J18" s="7"/>
    </row>
    <row r="19" spans="1:10" x14ac:dyDescent="0.2">
      <c r="A19" s="3">
        <v>39</v>
      </c>
      <c r="B19" s="4" t="s">
        <v>10</v>
      </c>
      <c r="C19" s="5" t="s">
        <v>981</v>
      </c>
      <c r="D19" s="5" t="s">
        <v>982</v>
      </c>
      <c r="E19" s="7"/>
      <c r="F19" s="7">
        <v>64275.46</v>
      </c>
      <c r="G19" s="7"/>
      <c r="H19" s="7"/>
      <c r="I19" s="7"/>
      <c r="J19" s="7"/>
    </row>
    <row r="20" spans="1:10" x14ac:dyDescent="0.2">
      <c r="A20" s="3">
        <v>42</v>
      </c>
      <c r="B20" s="4" t="s">
        <v>10</v>
      </c>
      <c r="C20" s="5" t="s">
        <v>983</v>
      </c>
      <c r="D20" s="5" t="s">
        <v>984</v>
      </c>
      <c r="E20" s="7"/>
      <c r="F20" s="7">
        <v>39181.9</v>
      </c>
      <c r="G20" s="7"/>
      <c r="H20" s="7"/>
      <c r="I20" s="7"/>
      <c r="J20" s="7"/>
    </row>
    <row r="21" spans="1:10" x14ac:dyDescent="0.2">
      <c r="A21" s="3">
        <v>43</v>
      </c>
      <c r="B21" s="4" t="s">
        <v>10</v>
      </c>
      <c r="C21" s="5" t="s">
        <v>985</v>
      </c>
      <c r="D21" s="5" t="s">
        <v>663</v>
      </c>
      <c r="E21" s="7"/>
      <c r="F21" s="7">
        <v>1097.6600000000001</v>
      </c>
      <c r="G21" s="7"/>
      <c r="H21" s="7"/>
      <c r="I21" s="7"/>
      <c r="J21" s="7"/>
    </row>
    <row r="22" spans="1:10" x14ac:dyDescent="0.2">
      <c r="A22" s="3">
        <v>47</v>
      </c>
      <c r="B22" s="4" t="s">
        <v>10</v>
      </c>
      <c r="C22" s="5" t="s">
        <v>986</v>
      </c>
      <c r="D22" s="5" t="s">
        <v>588</v>
      </c>
      <c r="E22" s="7"/>
      <c r="F22" s="7">
        <v>23.56</v>
      </c>
      <c r="G22" s="7"/>
      <c r="H22" s="7"/>
      <c r="I22" s="7"/>
      <c r="J22" s="7"/>
    </row>
    <row r="23" spans="1:10" x14ac:dyDescent="0.2">
      <c r="A23" s="3">
        <v>49</v>
      </c>
      <c r="B23" s="4" t="s">
        <v>10</v>
      </c>
      <c r="C23" s="5" t="s">
        <v>987</v>
      </c>
      <c r="D23" s="5" t="s">
        <v>157</v>
      </c>
      <c r="E23" s="7"/>
      <c r="F23" s="7">
        <v>547.46</v>
      </c>
      <c r="G23" s="7"/>
      <c r="H23" s="7"/>
      <c r="I23" s="7"/>
      <c r="J23" s="7"/>
    </row>
    <row r="24" spans="1:10" x14ac:dyDescent="0.2">
      <c r="A24" s="3">
        <v>52</v>
      </c>
      <c r="B24" s="4" t="s">
        <v>10</v>
      </c>
      <c r="C24" s="5" t="s">
        <v>988</v>
      </c>
      <c r="D24" s="5" t="s">
        <v>22</v>
      </c>
      <c r="E24" s="7"/>
      <c r="F24" s="7">
        <v>350</v>
      </c>
      <c r="G24" s="7"/>
      <c r="H24" s="7"/>
      <c r="I24" s="7"/>
      <c r="J24" s="7"/>
    </row>
    <row r="25" spans="1:10" x14ac:dyDescent="0.2">
      <c r="A25" s="3">
        <v>53</v>
      </c>
      <c r="B25" s="4" t="s">
        <v>10</v>
      </c>
      <c r="C25" s="5" t="s">
        <v>989</v>
      </c>
      <c r="D25" s="5" t="s">
        <v>28</v>
      </c>
      <c r="E25" s="7"/>
      <c r="F25" s="7">
        <v>39900.22</v>
      </c>
      <c r="G25" s="7"/>
      <c r="H25" s="7"/>
      <c r="I25" s="7"/>
      <c r="J25" s="7"/>
    </row>
    <row r="26" spans="1:10" x14ac:dyDescent="0.2">
      <c r="A26" s="3">
        <v>54</v>
      </c>
      <c r="B26" s="4" t="s">
        <v>10</v>
      </c>
      <c r="C26" s="5" t="s">
        <v>990</v>
      </c>
      <c r="D26" s="5" t="s">
        <v>30</v>
      </c>
      <c r="E26" s="7"/>
      <c r="F26" s="7">
        <v>19801.45</v>
      </c>
      <c r="G26" s="7"/>
      <c r="H26" s="7"/>
      <c r="I26" s="7"/>
      <c r="J26" s="7"/>
    </row>
    <row r="27" spans="1:10" x14ac:dyDescent="0.2">
      <c r="A27" s="3">
        <v>55</v>
      </c>
      <c r="B27" s="4" t="s">
        <v>10</v>
      </c>
      <c r="C27" s="5" t="s">
        <v>991</v>
      </c>
      <c r="D27" s="5" t="s">
        <v>34</v>
      </c>
      <c r="E27" s="7"/>
      <c r="F27" s="7">
        <v>8862.36</v>
      </c>
      <c r="G27" s="7"/>
      <c r="H27" s="7"/>
      <c r="I27" s="7"/>
      <c r="J27" s="7"/>
    </row>
    <row r="28" spans="1:10" x14ac:dyDescent="0.2">
      <c r="A28" s="3">
        <v>56</v>
      </c>
      <c r="B28" s="4" t="s">
        <v>10</v>
      </c>
      <c r="C28" s="5" t="s">
        <v>992</v>
      </c>
      <c r="D28" s="5" t="s">
        <v>36</v>
      </c>
      <c r="E28" s="7"/>
      <c r="F28" s="7">
        <v>723.19</v>
      </c>
      <c r="G28" s="7"/>
      <c r="H28" s="7"/>
      <c r="I28" s="7"/>
      <c r="J28" s="7"/>
    </row>
    <row r="29" spans="1:10" x14ac:dyDescent="0.2">
      <c r="A29" s="3">
        <v>57</v>
      </c>
      <c r="B29" s="4" t="s">
        <v>10</v>
      </c>
      <c r="C29" s="5" t="s">
        <v>993</v>
      </c>
      <c r="D29" s="5" t="s">
        <v>56</v>
      </c>
      <c r="E29" s="7"/>
      <c r="F29" s="7">
        <v>318.56</v>
      </c>
      <c r="G29" s="7"/>
      <c r="H29" s="7"/>
      <c r="I29" s="7"/>
      <c r="J29" s="7"/>
    </row>
    <row r="30" spans="1:10" x14ac:dyDescent="0.2">
      <c r="A30" s="3">
        <v>58</v>
      </c>
      <c r="B30" s="4" t="s">
        <v>10</v>
      </c>
      <c r="C30" s="5" t="s">
        <v>994</v>
      </c>
      <c r="D30" s="5" t="s">
        <v>60</v>
      </c>
      <c r="E30" s="7"/>
      <c r="F30" s="7">
        <v>2522.13</v>
      </c>
      <c r="G30" s="7"/>
      <c r="H30" s="7"/>
      <c r="I30" s="7"/>
      <c r="J30" s="7"/>
    </row>
    <row r="31" spans="1:10" x14ac:dyDescent="0.2">
      <c r="A31" s="3">
        <v>60</v>
      </c>
      <c r="B31" s="4" t="s">
        <v>10</v>
      </c>
      <c r="C31" s="5" t="s">
        <v>995</v>
      </c>
      <c r="D31" s="5" t="s">
        <v>66</v>
      </c>
      <c r="E31" s="7"/>
      <c r="F31" s="7">
        <v>1311.02</v>
      </c>
      <c r="G31" s="7"/>
      <c r="H31" s="7"/>
      <c r="I31" s="7"/>
      <c r="J31" s="7"/>
    </row>
    <row r="32" spans="1:10" x14ac:dyDescent="0.2">
      <c r="A32" s="3">
        <v>62</v>
      </c>
      <c r="B32" s="4" t="s">
        <v>10</v>
      </c>
      <c r="C32" s="5" t="s">
        <v>996</v>
      </c>
      <c r="D32" s="5" t="s">
        <v>664</v>
      </c>
      <c r="E32" s="7"/>
      <c r="F32" s="7">
        <v>2885.3</v>
      </c>
      <c r="G32" s="7"/>
      <c r="H32" s="7"/>
      <c r="I32" s="7"/>
      <c r="J32" s="7"/>
    </row>
    <row r="33" spans="1:16" x14ac:dyDescent="0.2">
      <c r="A33" s="3">
        <v>64</v>
      </c>
      <c r="B33" s="4" t="s">
        <v>10</v>
      </c>
      <c r="C33" s="5" t="s">
        <v>997</v>
      </c>
      <c r="D33" s="5" t="s">
        <v>26</v>
      </c>
      <c r="E33" s="7"/>
      <c r="F33" s="7">
        <v>0</v>
      </c>
      <c r="G33" s="7"/>
      <c r="H33" s="7"/>
      <c r="I33" s="7"/>
      <c r="J33" s="7"/>
    </row>
    <row r="34" spans="1:16" x14ac:dyDescent="0.2">
      <c r="A34" s="3">
        <v>65</v>
      </c>
      <c r="B34" s="4" t="s">
        <v>10</v>
      </c>
      <c r="C34" s="5" t="s">
        <v>998</v>
      </c>
      <c r="D34" s="5" t="s">
        <v>665</v>
      </c>
      <c r="E34" s="7"/>
      <c r="F34" s="7">
        <v>0</v>
      </c>
      <c r="G34" s="7"/>
      <c r="H34" s="7"/>
      <c r="I34" s="7"/>
      <c r="J34" s="7"/>
    </row>
    <row r="35" spans="1:16" x14ac:dyDescent="0.2">
      <c r="A35" s="3">
        <v>66</v>
      </c>
      <c r="B35" s="4" t="s">
        <v>10</v>
      </c>
      <c r="C35" s="5" t="s">
        <v>999</v>
      </c>
      <c r="D35" s="5" t="s">
        <v>83</v>
      </c>
      <c r="E35" s="7"/>
      <c r="F35" s="7">
        <v>2839.87</v>
      </c>
      <c r="G35" s="7"/>
      <c r="H35" s="7"/>
      <c r="I35" s="7"/>
      <c r="J35" s="7"/>
    </row>
    <row r="36" spans="1:16" x14ac:dyDescent="0.2">
      <c r="A36" s="3">
        <v>70</v>
      </c>
      <c r="B36" s="4" t="s">
        <v>10</v>
      </c>
      <c r="C36" s="5" t="s">
        <v>1001</v>
      </c>
      <c r="D36" s="5" t="s">
        <v>1002</v>
      </c>
      <c r="E36" s="7"/>
      <c r="F36" s="7">
        <v>5524.16</v>
      </c>
      <c r="G36" s="7"/>
      <c r="H36" s="7"/>
      <c r="I36" s="7"/>
      <c r="J36" s="7"/>
    </row>
    <row r="37" spans="1:16" x14ac:dyDescent="0.2">
      <c r="A37" s="3">
        <v>68</v>
      </c>
      <c r="B37" s="4" t="s">
        <v>10</v>
      </c>
      <c r="C37" s="5" t="s">
        <v>1000</v>
      </c>
      <c r="D37" s="5" t="s">
        <v>118</v>
      </c>
      <c r="E37" s="7"/>
      <c r="F37" s="7">
        <f>SUM(F15:F36)</f>
        <v>214020.81</v>
      </c>
      <c r="G37" s="7"/>
      <c r="H37" s="7"/>
      <c r="I37" s="7"/>
      <c r="J37" s="7"/>
    </row>
    <row r="38" spans="1:16" x14ac:dyDescent="0.2">
      <c r="A38" s="3"/>
      <c r="B38" s="4"/>
      <c r="C38" s="5"/>
      <c r="D38" s="5"/>
      <c r="E38" s="7"/>
      <c r="F38" s="7"/>
      <c r="G38" s="7"/>
      <c r="H38" s="7"/>
      <c r="I38" s="7"/>
      <c r="J38" s="7"/>
    </row>
    <row r="39" spans="1:16" x14ac:dyDescent="0.2">
      <c r="A39" s="3">
        <v>73</v>
      </c>
      <c r="B39" s="4" t="s">
        <v>10</v>
      </c>
      <c r="C39" s="5" t="s">
        <v>1003</v>
      </c>
      <c r="D39" s="5" t="s">
        <v>1004</v>
      </c>
      <c r="E39" s="7"/>
      <c r="F39" s="7">
        <f>F13-F37</f>
        <v>-10000</v>
      </c>
      <c r="G39" s="7"/>
      <c r="H39" s="7"/>
      <c r="I39" s="7"/>
      <c r="J39" s="7"/>
      <c r="P39" s="31"/>
    </row>
    <row r="40" spans="1:16" x14ac:dyDescent="0.2">
      <c r="A40" s="3"/>
      <c r="B40" s="4"/>
      <c r="C40" s="5"/>
      <c r="D40" s="5"/>
      <c r="E40" s="5"/>
      <c r="F40" s="7"/>
      <c r="G40" s="7"/>
      <c r="H40" s="7"/>
      <c r="I40" s="7"/>
      <c r="J40" s="7"/>
    </row>
    <row r="41" spans="1:16" x14ac:dyDescent="0.2">
      <c r="A41" s="3"/>
      <c r="B41" s="4"/>
      <c r="C41" s="5"/>
      <c r="D41" s="5"/>
      <c r="E41" s="5"/>
      <c r="F41" s="7"/>
      <c r="G41" s="7"/>
      <c r="H41" s="7"/>
      <c r="I41" s="7"/>
      <c r="J41" s="7"/>
    </row>
    <row r="42" spans="1:16" x14ac:dyDescent="0.2">
      <c r="A42" s="3"/>
      <c r="B42" s="4"/>
      <c r="C42" s="5"/>
      <c r="D42" s="5"/>
      <c r="E42" s="5"/>
      <c r="F42" s="7"/>
      <c r="G42" s="7"/>
      <c r="H42" s="7"/>
      <c r="I42" s="7"/>
      <c r="J42" s="7"/>
    </row>
    <row r="43" spans="1:16" x14ac:dyDescent="0.2">
      <c r="A43" s="3"/>
      <c r="B43" s="4"/>
      <c r="C43" s="5"/>
      <c r="D43" s="5"/>
      <c r="E43" s="5"/>
      <c r="F43" s="7"/>
      <c r="G43" s="7"/>
      <c r="H43" s="7"/>
      <c r="I43" s="7"/>
      <c r="J43" s="7"/>
    </row>
    <row r="44" spans="1:16" x14ac:dyDescent="0.2">
      <c r="A44" s="3"/>
      <c r="B44" s="4"/>
      <c r="C44" s="5"/>
      <c r="D44" s="5"/>
      <c r="E44" s="5"/>
      <c r="F44" s="7"/>
      <c r="G44" s="7"/>
      <c r="H44" s="7"/>
      <c r="I44" s="7"/>
      <c r="J44" s="7"/>
    </row>
    <row r="45" spans="1:16" x14ac:dyDescent="0.2">
      <c r="A45" s="3"/>
      <c r="B45" s="4"/>
      <c r="C45" s="5"/>
      <c r="D45" s="5"/>
      <c r="E45" s="5"/>
      <c r="F45" s="7"/>
      <c r="G45" s="7"/>
      <c r="H45" s="7"/>
      <c r="I45" s="7"/>
      <c r="J45" s="7"/>
    </row>
    <row r="46" spans="1:16" x14ac:dyDescent="0.2">
      <c r="A46" s="3"/>
      <c r="B46" s="4"/>
      <c r="C46" s="5"/>
      <c r="D46" s="5"/>
      <c r="E46" s="5"/>
      <c r="F46" s="7"/>
      <c r="G46" s="7"/>
      <c r="H46" s="7"/>
      <c r="I46" s="7"/>
      <c r="J46" s="7"/>
    </row>
    <row r="47" spans="1:16" x14ac:dyDescent="0.2">
      <c r="A47" s="3"/>
      <c r="B47" s="4"/>
      <c r="C47" s="5"/>
      <c r="D47" s="5"/>
      <c r="E47" s="5"/>
      <c r="F47" s="7"/>
      <c r="G47" s="7"/>
      <c r="H47" s="7"/>
      <c r="I47" s="7"/>
      <c r="J47" s="7"/>
    </row>
    <row r="48" spans="1:16" x14ac:dyDescent="0.2">
      <c r="A48" s="3"/>
      <c r="B48" s="4"/>
      <c r="C48" s="5"/>
      <c r="D48" s="5"/>
      <c r="E48" s="5"/>
      <c r="F48" s="7"/>
      <c r="G48" s="7"/>
      <c r="H48" s="7"/>
      <c r="I48" s="7"/>
      <c r="J48" s="7"/>
    </row>
    <row r="49" spans="1:11" x14ac:dyDescent="0.2">
      <c r="A49" s="3"/>
      <c r="B49" s="4"/>
      <c r="C49" s="5"/>
      <c r="D49" s="5"/>
      <c r="E49" s="5"/>
      <c r="F49" s="7"/>
      <c r="G49" s="7"/>
      <c r="H49" s="7"/>
      <c r="I49" s="7"/>
      <c r="J49" s="7"/>
    </row>
    <row r="50" spans="1:11" x14ac:dyDescent="0.2">
      <c r="A50" s="3"/>
      <c r="B50" s="4"/>
      <c r="C50" s="5"/>
      <c r="D50" s="5"/>
      <c r="E50" s="5"/>
      <c r="F50" s="7"/>
      <c r="G50" s="7"/>
      <c r="H50" s="7"/>
      <c r="I50" s="7"/>
      <c r="J50" s="7"/>
    </row>
    <row r="51" spans="1:11" x14ac:dyDescent="0.2">
      <c r="A51" s="3"/>
      <c r="B51" s="4"/>
      <c r="C51" s="5"/>
      <c r="D51" s="5"/>
      <c r="E51" s="5"/>
      <c r="F51" s="7"/>
      <c r="G51" s="7"/>
      <c r="H51" s="7"/>
      <c r="I51" s="7"/>
      <c r="J51" s="7"/>
    </row>
    <row r="52" spans="1:11" x14ac:dyDescent="0.2">
      <c r="A52" s="3"/>
      <c r="B52" s="4"/>
      <c r="C52" s="5"/>
      <c r="D52" s="5"/>
      <c r="E52" s="5"/>
      <c r="F52" s="7"/>
      <c r="G52" s="7"/>
      <c r="H52" s="7"/>
      <c r="I52" s="7"/>
      <c r="J52" s="7"/>
    </row>
    <row r="53" spans="1:11" x14ac:dyDescent="0.2">
      <c r="A53" s="3"/>
      <c r="B53" s="4"/>
      <c r="C53" s="5"/>
      <c r="D53" s="5"/>
      <c r="E53" s="5"/>
      <c r="F53" s="7"/>
      <c r="G53" s="7"/>
      <c r="H53" s="7"/>
      <c r="I53" s="7"/>
      <c r="J53" s="7"/>
    </row>
    <row r="54" spans="1:11" x14ac:dyDescent="0.2">
      <c r="A54" s="3"/>
      <c r="B54" s="4"/>
      <c r="C54" s="5"/>
      <c r="D54" s="5"/>
      <c r="E54" s="5"/>
      <c r="F54" s="7"/>
      <c r="G54" s="7"/>
      <c r="H54" s="7"/>
      <c r="I54" s="7"/>
      <c r="J54" s="7"/>
    </row>
    <row r="55" spans="1:11" x14ac:dyDescent="0.2">
      <c r="A55" s="3"/>
      <c r="B55" s="4"/>
      <c r="C55" s="5"/>
      <c r="D55" s="5"/>
      <c r="E55" s="5"/>
      <c r="F55" s="7"/>
      <c r="G55" s="7"/>
      <c r="H55" s="7"/>
      <c r="I55" s="7"/>
      <c r="J55" s="7"/>
    </row>
    <row r="56" spans="1:11" x14ac:dyDescent="0.2">
      <c r="A56" s="3"/>
      <c r="B56" s="4"/>
      <c r="C56" s="5"/>
      <c r="D56" s="5"/>
      <c r="E56" s="5"/>
      <c r="F56" s="7"/>
      <c r="G56" s="7"/>
      <c r="H56" s="7"/>
      <c r="I56" s="7"/>
      <c r="J56" s="7"/>
    </row>
    <row r="57" spans="1:11" x14ac:dyDescent="0.2">
      <c r="A57" s="3"/>
      <c r="B57" s="4"/>
      <c r="C57" s="5"/>
      <c r="D57" s="5"/>
      <c r="E57" s="5"/>
      <c r="F57" s="7"/>
      <c r="G57" s="7"/>
      <c r="H57" s="7"/>
      <c r="I57" s="7"/>
      <c r="J57" s="7"/>
      <c r="K57" s="7"/>
    </row>
    <row r="58" spans="1:11" x14ac:dyDescent="0.2">
      <c r="A58" s="3"/>
      <c r="B58" s="4"/>
      <c r="C58" s="5"/>
      <c r="D58" s="5"/>
      <c r="E58" s="5"/>
      <c r="F58" s="7"/>
      <c r="G58" s="7"/>
      <c r="H58" s="7"/>
      <c r="I58" s="7"/>
      <c r="J58" s="7"/>
    </row>
    <row r="59" spans="1:11" x14ac:dyDescent="0.2">
      <c r="A59" s="3"/>
      <c r="B59" s="4"/>
      <c r="C59" s="5"/>
      <c r="D59" s="5"/>
      <c r="E59" s="5"/>
      <c r="F59" s="7"/>
      <c r="G59" s="7"/>
      <c r="H59" s="7"/>
      <c r="I59" s="7"/>
      <c r="J59" s="7"/>
    </row>
    <row r="60" spans="1:11" x14ac:dyDescent="0.2">
      <c r="A60" s="3"/>
      <c r="B60" s="4"/>
      <c r="C60" s="5"/>
      <c r="D60" s="5"/>
      <c r="E60" s="5"/>
      <c r="F60" s="7"/>
      <c r="G60" s="7"/>
      <c r="H60" s="7"/>
      <c r="I60" s="7"/>
      <c r="J60" s="7"/>
    </row>
    <row r="61" spans="1:11" x14ac:dyDescent="0.2">
      <c r="A61" s="3"/>
      <c r="B61" s="4"/>
      <c r="C61" s="5"/>
      <c r="D61" s="5"/>
      <c r="E61" s="5"/>
      <c r="F61" s="7"/>
      <c r="G61" s="7"/>
      <c r="H61" s="7"/>
      <c r="I61" s="7"/>
      <c r="J61" s="7"/>
    </row>
    <row r="62" spans="1:11" x14ac:dyDescent="0.2">
      <c r="A62" s="3"/>
      <c r="B62" s="4"/>
      <c r="C62" s="5"/>
      <c r="D62" s="5"/>
      <c r="E62" s="5"/>
      <c r="F62" s="7"/>
      <c r="G62" s="7"/>
      <c r="H62" s="7"/>
      <c r="I62" s="7"/>
      <c r="J62" s="7"/>
    </row>
    <row r="63" spans="1:11" x14ac:dyDescent="0.2">
      <c r="A63" s="3"/>
      <c r="B63" s="4"/>
      <c r="C63" s="5"/>
      <c r="D63" s="5"/>
      <c r="E63" s="5"/>
      <c r="F63" s="7"/>
      <c r="G63" s="7"/>
      <c r="H63" s="7"/>
      <c r="I63" s="7"/>
      <c r="J63" s="7"/>
    </row>
    <row r="64" spans="1:11" x14ac:dyDescent="0.2">
      <c r="A64" s="3"/>
      <c r="B64" s="4"/>
      <c r="C64" s="5"/>
      <c r="D64" s="5"/>
      <c r="E64" s="5"/>
      <c r="F64" s="7"/>
      <c r="G64" s="7"/>
      <c r="H64" s="7"/>
      <c r="I64" s="7"/>
      <c r="J64" s="7"/>
    </row>
    <row r="65" spans="1:11" x14ac:dyDescent="0.2">
      <c r="A65" s="3"/>
      <c r="B65" s="4"/>
      <c r="C65" s="5"/>
      <c r="D65" s="5"/>
      <c r="E65" s="5"/>
      <c r="F65" s="7"/>
      <c r="G65" s="7"/>
      <c r="H65" s="7"/>
      <c r="I65" s="7"/>
      <c r="J65" s="7"/>
    </row>
    <row r="66" spans="1:11" x14ac:dyDescent="0.2">
      <c r="A66" s="3"/>
      <c r="B66" s="4"/>
      <c r="C66" s="5"/>
      <c r="D66" s="5"/>
      <c r="E66" s="5"/>
      <c r="F66" s="7"/>
      <c r="G66" s="7"/>
      <c r="H66" s="7"/>
      <c r="I66" s="7"/>
      <c r="J66" s="7"/>
    </row>
    <row r="67" spans="1:11" x14ac:dyDescent="0.2">
      <c r="A67" s="3"/>
      <c r="B67" s="4"/>
      <c r="C67" s="5"/>
      <c r="D67" s="5"/>
      <c r="E67" s="5"/>
      <c r="F67" s="7"/>
      <c r="G67" s="7"/>
      <c r="H67" s="7"/>
      <c r="I67" s="7"/>
      <c r="J67" s="7"/>
    </row>
    <row r="68" spans="1:11" x14ac:dyDescent="0.2">
      <c r="A68" s="3"/>
      <c r="B68" s="4"/>
      <c r="C68" s="5"/>
      <c r="D68" s="5"/>
      <c r="E68" s="5"/>
      <c r="F68" s="7"/>
      <c r="G68" s="7"/>
      <c r="H68" s="7"/>
      <c r="I68" s="7"/>
      <c r="J68" s="7"/>
    </row>
    <row r="69" spans="1:11" x14ac:dyDescent="0.2">
      <c r="A69" s="3"/>
      <c r="B69" s="4"/>
      <c r="C69" s="5"/>
      <c r="D69" s="5"/>
      <c r="E69" s="5"/>
      <c r="F69" s="7"/>
      <c r="G69" s="7"/>
      <c r="H69" s="7"/>
      <c r="I69" s="7"/>
      <c r="J69" s="7"/>
    </row>
    <row r="70" spans="1:11" x14ac:dyDescent="0.2">
      <c r="A70" s="3"/>
      <c r="B70" s="4"/>
      <c r="C70" s="5"/>
      <c r="D70" s="5"/>
      <c r="E70" s="5"/>
      <c r="F70" s="7"/>
      <c r="G70" s="7"/>
      <c r="H70" s="7"/>
      <c r="I70" s="7"/>
      <c r="J70" s="7"/>
    </row>
    <row r="71" spans="1:11" x14ac:dyDescent="0.2">
      <c r="A71" s="3"/>
      <c r="B71" s="4"/>
      <c r="C71" s="5"/>
      <c r="D71" s="5"/>
      <c r="E71" s="5"/>
      <c r="F71" s="8"/>
      <c r="G71" s="7"/>
      <c r="H71" s="7"/>
      <c r="I71" s="7"/>
      <c r="J71" s="7"/>
    </row>
    <row r="72" spans="1:11" x14ac:dyDescent="0.2">
      <c r="A72" s="3"/>
      <c r="B72" s="4"/>
      <c r="C72" s="5"/>
      <c r="D72" s="5"/>
      <c r="E72" s="5"/>
      <c r="F72" s="7"/>
      <c r="G72" s="7"/>
      <c r="H72" s="7"/>
      <c r="I72" s="7"/>
      <c r="J72" s="7"/>
    </row>
    <row r="73" spans="1:11" x14ac:dyDescent="0.2">
      <c r="A73" s="3"/>
      <c r="B73" s="4"/>
      <c r="C73" s="5"/>
      <c r="D73" s="5"/>
      <c r="E73" s="5"/>
      <c r="F73" s="7"/>
      <c r="G73" s="7"/>
      <c r="H73" s="7"/>
      <c r="I73" s="7"/>
      <c r="J73" s="7"/>
    </row>
    <row r="74" spans="1:11" x14ac:dyDescent="0.2">
      <c r="A74" s="3"/>
      <c r="B74" s="4"/>
      <c r="C74" s="5"/>
      <c r="D74" s="5"/>
      <c r="E74" s="5"/>
      <c r="F74" s="7"/>
      <c r="G74" s="7"/>
      <c r="H74" s="7"/>
      <c r="I74" s="7"/>
      <c r="J74" s="7"/>
    </row>
    <row r="75" spans="1:11" x14ac:dyDescent="0.2">
      <c r="A75" s="3"/>
      <c r="B75" s="4"/>
      <c r="C75" s="5"/>
      <c r="D75" s="5"/>
      <c r="E75" s="5"/>
      <c r="F75" s="8"/>
      <c r="G75" s="7"/>
      <c r="H75" s="7"/>
      <c r="I75" s="7"/>
      <c r="J75" s="7"/>
    </row>
    <row r="76" spans="1:11" x14ac:dyDescent="0.2">
      <c r="A76" s="3">
        <v>73</v>
      </c>
      <c r="B76" s="4" t="s">
        <v>10</v>
      </c>
      <c r="C76" s="5" t="s">
        <v>1003</v>
      </c>
      <c r="D76" s="5" t="s">
        <v>1004</v>
      </c>
      <c r="E76" s="5" t="s">
        <v>14</v>
      </c>
      <c r="F76" s="7">
        <v>-5000</v>
      </c>
      <c r="G76" s="7"/>
      <c r="H76" s="7"/>
      <c r="I76" s="7"/>
      <c r="J76" s="7"/>
      <c r="K76">
        <f>-SUM(K1:K75)</f>
        <v>0</v>
      </c>
    </row>
    <row r="77" spans="1:11" x14ac:dyDescent="0.2">
      <c r="A77" s="3">
        <v>74</v>
      </c>
      <c r="B77" s="4"/>
      <c r="C77" s="5" t="s">
        <v>14</v>
      </c>
      <c r="D77" s="5" t="s">
        <v>14</v>
      </c>
      <c r="E77" s="5" t="s">
        <v>14</v>
      </c>
      <c r="F77" s="7"/>
      <c r="G77" s="7"/>
      <c r="H77" s="7"/>
      <c r="I77" s="7"/>
      <c r="J77" s="7"/>
    </row>
    <row r="78" spans="1:11" x14ac:dyDescent="0.2">
      <c r="A78" s="3"/>
      <c r="B78" s="4"/>
      <c r="C78" s="5"/>
      <c r="D78" s="5"/>
      <c r="E78" s="5"/>
      <c r="F78" s="7"/>
      <c r="G78" s="7"/>
      <c r="H78" s="7"/>
      <c r="I78" s="7"/>
      <c r="J78" s="7"/>
    </row>
    <row r="79" spans="1:11" x14ac:dyDescent="0.2">
      <c r="A79" s="3"/>
      <c r="B79" s="4"/>
      <c r="C79" s="5"/>
      <c r="D79" s="5"/>
      <c r="E79" s="5"/>
      <c r="F79" s="7"/>
      <c r="G79" s="7"/>
      <c r="H79" s="7"/>
      <c r="I79" s="7"/>
      <c r="J79" s="7"/>
    </row>
    <row r="80" spans="1:11" x14ac:dyDescent="0.2">
      <c r="A80" s="3"/>
      <c r="B80" s="4"/>
      <c r="C80" s="5"/>
      <c r="D80" s="5"/>
      <c r="E80" s="5"/>
      <c r="F80" s="7"/>
      <c r="G80" s="7"/>
      <c r="H80" s="7"/>
      <c r="I80" s="7"/>
      <c r="J80" s="7"/>
    </row>
    <row r="81" spans="1:10" x14ac:dyDescent="0.2">
      <c r="A81" s="3"/>
      <c r="B81" s="4"/>
      <c r="C81" s="5"/>
      <c r="D81" s="5"/>
      <c r="E81" s="5"/>
      <c r="F81" s="7"/>
      <c r="G81" s="7"/>
      <c r="H81" s="7"/>
      <c r="I81" s="7"/>
      <c r="J81" s="7"/>
    </row>
    <row r="82" spans="1:10" x14ac:dyDescent="0.2">
      <c r="A82" s="3"/>
      <c r="B82" s="4"/>
      <c r="C82" s="5"/>
      <c r="D82" s="5"/>
      <c r="E82" s="5"/>
      <c r="F82" s="7"/>
      <c r="G82" s="7"/>
      <c r="H82" s="7"/>
      <c r="I82" s="7"/>
      <c r="J82" s="7"/>
    </row>
    <row r="83" spans="1:10" x14ac:dyDescent="0.2">
      <c r="A83" s="3"/>
      <c r="B83" s="4"/>
      <c r="C83" s="5"/>
      <c r="D83" s="5"/>
      <c r="E83" s="5"/>
      <c r="F83" s="7"/>
      <c r="G83" s="7"/>
      <c r="H83" s="7"/>
      <c r="I83" s="7"/>
      <c r="J83" s="7"/>
    </row>
    <row r="84" spans="1:10" x14ac:dyDescent="0.2">
      <c r="A84" s="3"/>
      <c r="B84" s="4"/>
      <c r="C84" s="5"/>
      <c r="D84" s="5"/>
      <c r="E84" s="5"/>
      <c r="F84" s="7"/>
      <c r="G84" s="7"/>
      <c r="H84" s="7"/>
      <c r="I84" s="7"/>
      <c r="J84" s="7"/>
    </row>
    <row r="85" spans="1:10" x14ac:dyDescent="0.2">
      <c r="A85" s="3"/>
      <c r="B85" s="4"/>
      <c r="C85" s="5"/>
      <c r="D85" s="5"/>
      <c r="E85" s="5"/>
      <c r="F85" s="7"/>
      <c r="G85" s="7"/>
      <c r="H85" s="7"/>
      <c r="I85" s="7"/>
      <c r="J85" s="7"/>
    </row>
    <row r="86" spans="1:10" x14ac:dyDescent="0.2">
      <c r="A86" s="3"/>
      <c r="B86" s="4"/>
      <c r="C86" s="5"/>
      <c r="D86" s="5"/>
      <c r="E86" s="5"/>
      <c r="F86" s="7"/>
      <c r="G86" s="7"/>
      <c r="H86" s="7"/>
      <c r="I86" s="7"/>
      <c r="J86" s="7"/>
    </row>
    <row r="87" spans="1:10" x14ac:dyDescent="0.2">
      <c r="A87" s="3"/>
      <c r="B87" s="4"/>
      <c r="C87" s="5"/>
      <c r="D87" s="5"/>
      <c r="E87" s="5"/>
      <c r="F87" s="7"/>
      <c r="G87" s="7"/>
      <c r="H87" s="7"/>
      <c r="I87" s="7"/>
      <c r="J87" s="7"/>
    </row>
    <row r="88" spans="1:10" x14ac:dyDescent="0.2">
      <c r="A88" s="3"/>
      <c r="B88" s="4"/>
      <c r="C88" s="5"/>
      <c r="D88" s="5"/>
      <c r="E88" s="5"/>
      <c r="F88" s="7"/>
      <c r="G88" s="7"/>
      <c r="H88" s="7"/>
      <c r="I88" s="7"/>
      <c r="J88" s="7"/>
    </row>
    <row r="89" spans="1:10" x14ac:dyDescent="0.2">
      <c r="A89" s="3"/>
      <c r="B89" s="4"/>
      <c r="C89" s="5"/>
      <c r="D89" s="5"/>
      <c r="E89" s="5"/>
      <c r="F89" s="7"/>
      <c r="G89" s="7"/>
      <c r="H89" s="7"/>
      <c r="I89" s="7"/>
      <c r="J89" s="7"/>
    </row>
    <row r="90" spans="1:10" x14ac:dyDescent="0.2">
      <c r="A90" s="3"/>
      <c r="B90" s="4"/>
      <c r="C90" s="5"/>
      <c r="D90" s="5"/>
      <c r="E90" s="5"/>
      <c r="F90" s="7"/>
      <c r="G90" s="7"/>
      <c r="H90" s="7"/>
      <c r="I90" s="7"/>
      <c r="J90" s="7"/>
    </row>
    <row r="91" spans="1:10" x14ac:dyDescent="0.2">
      <c r="A91" s="3"/>
      <c r="B91" s="4"/>
      <c r="C91" s="5"/>
      <c r="D91" s="5"/>
      <c r="E91" s="5"/>
      <c r="F91" s="7"/>
      <c r="G91" s="7"/>
      <c r="H91" s="7"/>
      <c r="I91" s="7"/>
      <c r="J91" s="7"/>
    </row>
    <row r="92" spans="1:10" x14ac:dyDescent="0.2">
      <c r="A92" s="3"/>
      <c r="B92" s="4"/>
      <c r="C92" s="5"/>
      <c r="D92" s="5"/>
      <c r="E92" s="5"/>
      <c r="F92" s="7"/>
      <c r="G92" s="7"/>
      <c r="H92" s="7"/>
      <c r="I92" s="7"/>
      <c r="J92" s="7"/>
    </row>
    <row r="93" spans="1:10" x14ac:dyDescent="0.2">
      <c r="A93" s="3"/>
      <c r="B93" s="4"/>
      <c r="C93" s="5"/>
      <c r="D93" s="5"/>
      <c r="E93" s="5"/>
      <c r="F93" s="7"/>
      <c r="G93" s="7"/>
      <c r="H93" s="7"/>
      <c r="I93" s="7"/>
      <c r="J93" s="7"/>
    </row>
    <row r="94" spans="1:10" x14ac:dyDescent="0.2">
      <c r="A94" s="3"/>
      <c r="B94" s="4"/>
      <c r="C94" s="5"/>
      <c r="D94" s="5"/>
      <c r="E94" s="5"/>
      <c r="F94" s="7"/>
      <c r="G94" s="7"/>
      <c r="H94" s="7"/>
      <c r="I94" s="7"/>
      <c r="J94" s="7"/>
    </row>
    <row r="95" spans="1:10" x14ac:dyDescent="0.2">
      <c r="A95" s="3"/>
      <c r="B95" s="4"/>
      <c r="C95" s="5"/>
      <c r="D95" s="5"/>
      <c r="E95" s="5"/>
      <c r="F95" s="7"/>
      <c r="G95" s="7"/>
      <c r="H95" s="7"/>
      <c r="I95" s="7"/>
      <c r="J95" s="7"/>
    </row>
    <row r="96" spans="1:10" x14ac:dyDescent="0.2">
      <c r="A96" s="3"/>
      <c r="B96" s="4"/>
      <c r="C96" s="5"/>
      <c r="D96" s="5"/>
      <c r="E96" s="5"/>
      <c r="F96" s="7"/>
      <c r="G96" s="7"/>
      <c r="H96" s="7"/>
      <c r="I96" s="7"/>
      <c r="J96" s="7"/>
    </row>
    <row r="97" spans="1:10" x14ac:dyDescent="0.2">
      <c r="A97" s="3"/>
      <c r="B97" s="4"/>
      <c r="C97" s="5"/>
      <c r="D97" s="5"/>
      <c r="E97" s="5"/>
      <c r="F97" s="7"/>
      <c r="G97" s="7"/>
      <c r="H97" s="7"/>
      <c r="I97" s="7"/>
      <c r="J97" s="7"/>
    </row>
    <row r="98" spans="1:10" x14ac:dyDescent="0.2">
      <c r="A98" s="3"/>
      <c r="B98" s="4"/>
      <c r="C98" s="5"/>
      <c r="D98" s="5"/>
      <c r="E98" s="5"/>
      <c r="F98" s="7"/>
      <c r="G98" s="7"/>
      <c r="H98" s="7"/>
      <c r="I98" s="7"/>
      <c r="J98" s="7"/>
    </row>
    <row r="99" spans="1:10" x14ac:dyDescent="0.2">
      <c r="A99" s="3"/>
      <c r="B99" s="4"/>
      <c r="C99" s="5"/>
      <c r="D99" s="5"/>
      <c r="E99" s="5"/>
      <c r="F99" s="7"/>
      <c r="G99" s="7"/>
      <c r="H99" s="7"/>
      <c r="I99" s="7"/>
      <c r="J99" s="7"/>
    </row>
    <row r="100" spans="1:10" x14ac:dyDescent="0.2">
      <c r="A100" s="3"/>
      <c r="B100" s="4"/>
      <c r="C100" s="5"/>
      <c r="D100" s="5"/>
      <c r="E100" s="5"/>
      <c r="F100" s="7"/>
      <c r="G100" s="7"/>
      <c r="H100" s="7"/>
      <c r="I100" s="7"/>
      <c r="J100" s="7"/>
    </row>
    <row r="101" spans="1:10" x14ac:dyDescent="0.2">
      <c r="A101" s="3"/>
      <c r="B101" s="4"/>
      <c r="C101" s="5"/>
      <c r="D101" s="5"/>
      <c r="E101" s="5"/>
      <c r="F101" s="7"/>
      <c r="G101" s="7"/>
      <c r="H101" s="7"/>
      <c r="I101" s="7"/>
      <c r="J101" s="7"/>
    </row>
    <row r="102" spans="1:10" x14ac:dyDescent="0.2">
      <c r="A102" s="3"/>
      <c r="B102" s="4"/>
      <c r="C102" s="5"/>
      <c r="D102" s="5"/>
      <c r="E102" s="5"/>
      <c r="F102" s="7"/>
      <c r="G102" s="7"/>
      <c r="H102" s="7"/>
      <c r="I102" s="7"/>
      <c r="J102" s="7"/>
    </row>
    <row r="103" spans="1:10" x14ac:dyDescent="0.2">
      <c r="A103" s="3"/>
      <c r="B103" s="4"/>
      <c r="C103" s="5"/>
      <c r="D103" s="5"/>
      <c r="E103" s="5"/>
      <c r="F103" s="7"/>
      <c r="G103" s="7"/>
      <c r="H103" s="7"/>
      <c r="I103" s="7"/>
      <c r="J103" s="7"/>
    </row>
    <row r="104" spans="1:10" x14ac:dyDescent="0.2">
      <c r="A104" s="3"/>
      <c r="B104" s="4"/>
      <c r="C104" s="5"/>
      <c r="D104" s="5"/>
      <c r="E104" s="5"/>
      <c r="F104" s="7"/>
      <c r="G104" s="7"/>
      <c r="H104" s="7"/>
      <c r="I104" s="7"/>
      <c r="J104" s="7"/>
    </row>
    <row r="105" spans="1:10" x14ac:dyDescent="0.2">
      <c r="A105" s="3"/>
      <c r="B105" s="4"/>
      <c r="C105" s="5"/>
      <c r="D105" s="5"/>
      <c r="E105" s="5"/>
      <c r="F105" s="7"/>
      <c r="G105" s="7"/>
      <c r="H105" s="7"/>
      <c r="I105" s="7"/>
      <c r="J105" s="7"/>
    </row>
    <row r="106" spans="1:10" x14ac:dyDescent="0.2">
      <c r="A106" s="3"/>
      <c r="B106" s="4"/>
      <c r="C106" s="5"/>
      <c r="D106" s="5"/>
      <c r="E106" s="5"/>
      <c r="F106" s="7"/>
      <c r="G106" s="7"/>
      <c r="H106" s="7"/>
      <c r="I106" s="7"/>
      <c r="J106" s="7"/>
    </row>
    <row r="107" spans="1:10" x14ac:dyDescent="0.2">
      <c r="A107" s="3"/>
      <c r="B107" s="4"/>
      <c r="C107" s="5"/>
      <c r="D107" s="5"/>
      <c r="E107" s="5"/>
      <c r="F107" s="7"/>
      <c r="G107" s="7"/>
      <c r="H107" s="7"/>
      <c r="I107" s="7"/>
      <c r="J107" s="7"/>
    </row>
    <row r="108" spans="1:10" x14ac:dyDescent="0.2">
      <c r="A108" s="3"/>
      <c r="B108" s="4"/>
      <c r="C108" s="5"/>
      <c r="D108" s="5"/>
      <c r="E108" s="5"/>
      <c r="F108" s="7"/>
      <c r="G108" s="7"/>
      <c r="H108" s="7"/>
      <c r="I108" s="7"/>
      <c r="J108" s="7"/>
    </row>
    <row r="109" spans="1:10" x14ac:dyDescent="0.2">
      <c r="A109" s="3"/>
      <c r="B109" s="4"/>
      <c r="C109" s="5"/>
      <c r="D109" s="5"/>
      <c r="E109" s="5"/>
      <c r="F109" s="7"/>
      <c r="G109" s="7"/>
      <c r="H109" s="7"/>
      <c r="I109" s="7"/>
      <c r="J109" s="7"/>
    </row>
    <row r="110" spans="1:10" x14ac:dyDescent="0.2">
      <c r="A110" s="3"/>
      <c r="B110" s="4"/>
      <c r="C110" s="5"/>
      <c r="D110" s="5"/>
      <c r="E110" s="5"/>
      <c r="F110" s="7"/>
      <c r="G110" s="7"/>
      <c r="H110" s="7"/>
      <c r="I110" s="7"/>
      <c r="J110" s="7"/>
    </row>
    <row r="111" spans="1:10" x14ac:dyDescent="0.2">
      <c r="A111" s="3"/>
      <c r="B111" s="4"/>
      <c r="C111" s="5"/>
      <c r="D111" s="5"/>
      <c r="E111" s="5"/>
      <c r="F111" s="7"/>
      <c r="G111" s="7"/>
      <c r="H111" s="7"/>
      <c r="I111" s="7"/>
      <c r="J111" s="7"/>
    </row>
    <row r="112" spans="1:10" x14ac:dyDescent="0.2">
      <c r="A112" s="3"/>
      <c r="B112" s="4"/>
      <c r="C112" s="5"/>
      <c r="D112" s="5"/>
      <c r="E112" s="5"/>
      <c r="F112" s="7"/>
      <c r="G112" s="7"/>
      <c r="H112" s="7"/>
      <c r="I112" s="7"/>
      <c r="J112" s="7"/>
    </row>
    <row r="113" spans="1:10" x14ac:dyDescent="0.2">
      <c r="A113" s="3"/>
      <c r="B113" s="4"/>
      <c r="C113" s="5"/>
      <c r="D113" s="5"/>
      <c r="E113" s="5"/>
      <c r="F113" s="7"/>
      <c r="G113" s="7"/>
      <c r="H113" s="7"/>
      <c r="I113" s="7"/>
      <c r="J113" s="7"/>
    </row>
    <row r="114" spans="1:10" x14ac:dyDescent="0.2">
      <c r="A114" s="3"/>
      <c r="B114" s="4"/>
      <c r="C114" s="5"/>
      <c r="D114" s="5"/>
      <c r="E114" s="5"/>
      <c r="F114" s="7"/>
      <c r="G114" s="7"/>
      <c r="H114" s="7"/>
      <c r="I114" s="7"/>
      <c r="J114" s="7"/>
    </row>
    <row r="115" spans="1:10" x14ac:dyDescent="0.2">
      <c r="A115" s="3"/>
      <c r="B115" s="4"/>
      <c r="C115" s="5"/>
      <c r="D115" s="5"/>
      <c r="E115" s="5"/>
      <c r="F115" s="7"/>
      <c r="G115" s="7"/>
      <c r="H115" s="7"/>
      <c r="I115" s="7"/>
      <c r="J115" s="7"/>
    </row>
    <row r="116" spans="1:10" x14ac:dyDescent="0.2">
      <c r="A116" s="3"/>
      <c r="B116" s="4"/>
      <c r="C116" s="5"/>
      <c r="D116" s="5"/>
      <c r="E116" s="5"/>
      <c r="F116" s="7"/>
      <c r="G116" s="7"/>
      <c r="H116" s="7"/>
      <c r="I116" s="7"/>
      <c r="J116" s="7"/>
    </row>
    <row r="117" spans="1:10" x14ac:dyDescent="0.2">
      <c r="A117" s="3"/>
      <c r="B117" s="4"/>
      <c r="C117" s="5"/>
      <c r="D117" s="5"/>
      <c r="E117" s="5"/>
      <c r="F117" s="7"/>
      <c r="G117" s="7"/>
      <c r="H117" s="7"/>
      <c r="I117" s="7"/>
      <c r="J117" s="7"/>
    </row>
    <row r="118" spans="1:10" x14ac:dyDescent="0.2">
      <c r="A118" s="3"/>
      <c r="B118" s="4"/>
      <c r="C118" s="5"/>
      <c r="D118" s="5"/>
      <c r="E118" s="5"/>
      <c r="F118" s="7"/>
      <c r="G118" s="7"/>
      <c r="H118" s="7"/>
      <c r="I118" s="7"/>
      <c r="J118" s="7"/>
    </row>
    <row r="119" spans="1:10" x14ac:dyDescent="0.2">
      <c r="A119" s="3"/>
      <c r="B119" s="4"/>
      <c r="C119" s="5"/>
      <c r="D119" s="5"/>
      <c r="E119" s="5"/>
      <c r="F119" s="7"/>
      <c r="G119" s="7"/>
      <c r="H119" s="7"/>
      <c r="I119" s="7"/>
      <c r="J119" s="7"/>
    </row>
    <row r="120" spans="1:10" x14ac:dyDescent="0.2">
      <c r="A120" s="3"/>
      <c r="B120" s="4"/>
      <c r="C120" s="5"/>
      <c r="D120" s="5"/>
      <c r="E120" s="5"/>
      <c r="F120" s="7"/>
      <c r="G120" s="7"/>
      <c r="H120" s="7"/>
      <c r="I120" s="7"/>
      <c r="J120" s="7"/>
    </row>
    <row r="121" spans="1:10" x14ac:dyDescent="0.2">
      <c r="A121" s="3"/>
      <c r="B121" s="4"/>
      <c r="C121" s="5"/>
      <c r="D121" s="5"/>
      <c r="E121" s="5"/>
      <c r="F121" s="7"/>
      <c r="G121" s="7"/>
      <c r="H121" s="7"/>
      <c r="I121" s="7"/>
      <c r="J121" s="7"/>
    </row>
    <row r="122" spans="1:10" x14ac:dyDescent="0.2">
      <c r="A122" s="3"/>
      <c r="B122" s="4"/>
      <c r="C122" s="5"/>
      <c r="D122" s="5"/>
      <c r="E122" s="5"/>
      <c r="F122" s="7"/>
      <c r="G122" s="7"/>
      <c r="H122" s="7"/>
      <c r="I122" s="7"/>
      <c r="J122" s="7"/>
    </row>
    <row r="123" spans="1:10" x14ac:dyDescent="0.2">
      <c r="A123" s="3"/>
      <c r="B123" s="4"/>
      <c r="C123" s="5"/>
      <c r="D123" s="5"/>
      <c r="E123" s="5"/>
      <c r="F123" s="7"/>
      <c r="G123" s="7"/>
      <c r="H123" s="7"/>
      <c r="I123" s="7"/>
      <c r="J123" s="7"/>
    </row>
    <row r="124" spans="1:10" x14ac:dyDescent="0.2">
      <c r="A124" s="3"/>
      <c r="B124" s="4"/>
      <c r="C124" s="5"/>
      <c r="D124" s="5"/>
      <c r="E124" s="5"/>
      <c r="F124" s="7"/>
      <c r="G124" s="7"/>
      <c r="H124" s="7"/>
      <c r="I124" s="7"/>
      <c r="J124" s="7"/>
    </row>
    <row r="125" spans="1:10" x14ac:dyDescent="0.2">
      <c r="A125" s="3"/>
      <c r="B125" s="4"/>
      <c r="C125" s="5"/>
      <c r="D125" s="5"/>
      <c r="E125" s="5"/>
      <c r="F125" s="7"/>
      <c r="G125" s="7"/>
      <c r="H125" s="7"/>
      <c r="I125" s="7"/>
      <c r="J125" s="7"/>
    </row>
    <row r="126" spans="1:10" x14ac:dyDescent="0.2">
      <c r="A126" s="3"/>
      <c r="B126" s="4"/>
      <c r="C126" s="5"/>
      <c r="D126" s="5"/>
      <c r="E126" s="5"/>
      <c r="F126" s="7"/>
      <c r="G126" s="7"/>
      <c r="H126" s="7"/>
      <c r="I126" s="7"/>
      <c r="J126" s="7"/>
    </row>
    <row r="127" spans="1:10" x14ac:dyDescent="0.2">
      <c r="A127" s="3"/>
      <c r="B127" s="4"/>
      <c r="C127" s="5"/>
      <c r="D127" s="5"/>
      <c r="E127" s="5"/>
      <c r="F127" s="7"/>
      <c r="G127" s="7"/>
      <c r="H127" s="7"/>
      <c r="I127" s="7"/>
      <c r="J127" s="7"/>
    </row>
    <row r="128" spans="1:10" x14ac:dyDescent="0.2">
      <c r="A128" s="3"/>
      <c r="B128" s="4"/>
      <c r="C128" s="5"/>
      <c r="D128" s="5"/>
      <c r="E128" s="5"/>
      <c r="F128" s="7"/>
      <c r="G128" s="7"/>
      <c r="H128" s="7"/>
      <c r="I128" s="7"/>
      <c r="J128" s="7"/>
    </row>
    <row r="129" spans="1:10" x14ac:dyDescent="0.2">
      <c r="A129" s="3"/>
      <c r="B129" s="4"/>
      <c r="C129" s="5"/>
      <c r="D129" s="5"/>
      <c r="E129" s="5"/>
      <c r="F129" s="7"/>
      <c r="G129" s="7"/>
      <c r="H129" s="7"/>
      <c r="I129" s="7"/>
      <c r="J129" s="7"/>
    </row>
    <row r="130" spans="1:10" x14ac:dyDescent="0.2">
      <c r="A130" s="3"/>
      <c r="B130" s="4"/>
      <c r="C130" s="5"/>
      <c r="D130" s="5"/>
      <c r="E130" s="5"/>
      <c r="F130" s="7"/>
      <c r="G130" s="7"/>
      <c r="H130" s="7"/>
      <c r="I130" s="7"/>
      <c r="J130" s="7"/>
    </row>
    <row r="131" spans="1:10" x14ac:dyDescent="0.2">
      <c r="A131" s="3"/>
      <c r="B131" s="4"/>
      <c r="C131" s="5"/>
      <c r="D131" s="5"/>
      <c r="E131" s="5"/>
      <c r="F131" s="7"/>
      <c r="G131" s="7"/>
      <c r="H131" s="7"/>
      <c r="I131" s="7"/>
      <c r="J131" s="7"/>
    </row>
    <row r="132" spans="1:10" x14ac:dyDescent="0.2">
      <c r="A132" s="3"/>
      <c r="B132" s="4"/>
      <c r="C132" s="5"/>
      <c r="D132" s="5"/>
      <c r="E132" s="5"/>
      <c r="F132" s="7"/>
      <c r="G132" s="7"/>
      <c r="H132" s="7"/>
      <c r="I132" s="7"/>
      <c r="J132" s="7"/>
    </row>
    <row r="133" spans="1:10" x14ac:dyDescent="0.2">
      <c r="A133" s="3"/>
      <c r="B133" s="4"/>
      <c r="C133" s="5"/>
      <c r="D133" s="5"/>
      <c r="E133" s="5"/>
      <c r="F133" s="7"/>
      <c r="G133" s="7"/>
      <c r="H133" s="7"/>
      <c r="I133" s="7"/>
      <c r="J133" s="7"/>
    </row>
    <row r="134" spans="1:10" x14ac:dyDescent="0.2">
      <c r="A134" s="3"/>
      <c r="B134" s="4"/>
      <c r="C134" s="5"/>
      <c r="D134" s="5"/>
      <c r="E134" s="5"/>
      <c r="F134" s="7"/>
      <c r="G134" s="7"/>
      <c r="H134" s="7"/>
      <c r="I134" s="7"/>
      <c r="J134" s="7"/>
    </row>
    <row r="135" spans="1:10" x14ac:dyDescent="0.2">
      <c r="A135" s="3"/>
      <c r="B135" s="4"/>
      <c r="C135" s="5"/>
      <c r="D135" s="5"/>
      <c r="E135" s="5"/>
      <c r="F135" s="7"/>
      <c r="G135" s="7"/>
      <c r="H135" s="7"/>
      <c r="I135" s="7"/>
      <c r="J135" s="7"/>
    </row>
    <row r="136" spans="1:10" x14ac:dyDescent="0.2">
      <c r="A136" s="3"/>
      <c r="B136" s="4"/>
      <c r="C136" s="5"/>
      <c r="D136" s="5"/>
      <c r="E136" s="5"/>
      <c r="F136" s="7"/>
      <c r="G136" s="7"/>
      <c r="H136" s="7"/>
      <c r="I136" s="7"/>
      <c r="J136" s="7"/>
    </row>
    <row r="137" spans="1:10" x14ac:dyDescent="0.2">
      <c r="A137" s="3"/>
      <c r="B137" s="4"/>
      <c r="C137" s="5"/>
      <c r="D137" s="5"/>
      <c r="E137" s="5"/>
      <c r="F137" s="7"/>
      <c r="G137" s="7"/>
      <c r="H137" s="7"/>
      <c r="I137" s="7"/>
      <c r="J137" s="7"/>
    </row>
    <row r="138" spans="1:10" x14ac:dyDescent="0.2">
      <c r="A138" s="3"/>
      <c r="B138" s="4"/>
      <c r="C138" s="5"/>
      <c r="D138" s="5"/>
      <c r="E138" s="5"/>
      <c r="F138" s="7"/>
      <c r="G138" s="7"/>
      <c r="H138" s="7"/>
      <c r="I138" s="7"/>
      <c r="J138" s="7"/>
    </row>
    <row r="139" spans="1:10" x14ac:dyDescent="0.2">
      <c r="A139" s="3"/>
      <c r="B139" s="4"/>
      <c r="C139" s="5"/>
      <c r="D139" s="5"/>
      <c r="E139" s="5"/>
      <c r="F139" s="7"/>
      <c r="G139" s="7"/>
      <c r="H139" s="7"/>
      <c r="I139" s="7"/>
      <c r="J139" s="7"/>
    </row>
    <row r="140" spans="1:10" x14ac:dyDescent="0.2">
      <c r="A140" s="3"/>
      <c r="B140" s="4"/>
      <c r="C140" s="5"/>
      <c r="D140" s="5"/>
      <c r="E140" s="5"/>
      <c r="F140" s="7"/>
      <c r="G140" s="7"/>
      <c r="H140" s="7"/>
      <c r="I140" s="7"/>
      <c r="J140" s="7"/>
    </row>
    <row r="141" spans="1:10" x14ac:dyDescent="0.2">
      <c r="A141" s="3"/>
      <c r="B141" s="4"/>
      <c r="C141" s="5"/>
      <c r="D141" s="5"/>
      <c r="E141" s="5"/>
      <c r="F141" s="7"/>
      <c r="G141" s="7"/>
      <c r="H141" s="7"/>
      <c r="I141" s="7"/>
      <c r="J141" s="7"/>
    </row>
    <row r="142" spans="1:10" x14ac:dyDescent="0.2">
      <c r="A142" s="3"/>
      <c r="B142" s="4"/>
      <c r="C142" s="5"/>
      <c r="D142" s="5"/>
      <c r="E142" s="5"/>
      <c r="F142" s="7"/>
      <c r="G142" s="7"/>
      <c r="H142" s="7"/>
      <c r="I142" s="7"/>
      <c r="J142" s="7"/>
    </row>
    <row r="143" spans="1:10" x14ac:dyDescent="0.2">
      <c r="A143" s="3"/>
      <c r="B143" s="4"/>
      <c r="C143" s="5"/>
      <c r="D143" s="5"/>
      <c r="E143" s="5"/>
      <c r="F143" s="7"/>
      <c r="G143" s="7"/>
      <c r="H143" s="7"/>
      <c r="I143" s="7"/>
      <c r="J143" s="7"/>
    </row>
    <row r="144" spans="1:10" x14ac:dyDescent="0.2">
      <c r="A144" s="3"/>
      <c r="B144" s="4"/>
      <c r="C144" s="5"/>
      <c r="D144" s="5"/>
      <c r="E144" s="5"/>
      <c r="F144" s="7"/>
      <c r="G144" s="7"/>
      <c r="H144" s="7"/>
      <c r="I144" s="7"/>
      <c r="J144" s="7"/>
    </row>
    <row r="145" spans="1:10" x14ac:dyDescent="0.2">
      <c r="A145" s="3"/>
      <c r="B145" s="4"/>
      <c r="C145" s="5"/>
      <c r="D145" s="5"/>
      <c r="E145" s="5"/>
      <c r="F145" s="7"/>
      <c r="G145" s="7"/>
      <c r="H145" s="7"/>
      <c r="I145" s="7"/>
      <c r="J145" s="7"/>
    </row>
    <row r="146" spans="1:10" x14ac:dyDescent="0.2">
      <c r="A146" s="3"/>
      <c r="B146" s="4"/>
      <c r="C146" s="5"/>
      <c r="D146" s="5"/>
      <c r="E146" s="5"/>
      <c r="F146" s="7"/>
      <c r="G146" s="7"/>
      <c r="H146" s="7"/>
      <c r="I146" s="7"/>
      <c r="J146" s="7"/>
    </row>
    <row r="147" spans="1:10" x14ac:dyDescent="0.2">
      <c r="A147" s="3"/>
      <c r="B147" s="4"/>
      <c r="C147" s="5"/>
      <c r="D147" s="5"/>
      <c r="E147" s="5"/>
      <c r="F147" s="7"/>
      <c r="G147" s="7"/>
      <c r="H147" s="7"/>
      <c r="I147" s="7"/>
      <c r="J147" s="7"/>
    </row>
    <row r="148" spans="1:10" x14ac:dyDescent="0.2">
      <c r="A148" s="3"/>
      <c r="B148" s="4"/>
      <c r="C148" s="5"/>
      <c r="D148" s="5"/>
      <c r="E148" s="5"/>
      <c r="F148" s="7"/>
      <c r="G148" s="7"/>
      <c r="H148" s="7"/>
      <c r="I148" s="7"/>
      <c r="J148" s="7"/>
    </row>
    <row r="149" spans="1:10" x14ac:dyDescent="0.2">
      <c r="A149" s="3"/>
      <c r="B149" s="4"/>
      <c r="C149" s="5"/>
      <c r="D149" s="5"/>
      <c r="E149" s="5"/>
      <c r="F149" s="7"/>
      <c r="G149" s="7"/>
      <c r="H149" s="7"/>
      <c r="I149" s="7"/>
      <c r="J149" s="7"/>
    </row>
    <row r="150" spans="1:10" x14ac:dyDescent="0.2">
      <c r="A150" s="3"/>
      <c r="B150" s="4"/>
      <c r="C150" s="5"/>
      <c r="D150" s="5"/>
      <c r="E150" s="5"/>
      <c r="F150" s="7"/>
      <c r="G150" s="7"/>
      <c r="H150" s="7"/>
      <c r="I150" s="7"/>
      <c r="J150" s="7"/>
    </row>
    <row r="151" spans="1:10" x14ac:dyDescent="0.2">
      <c r="A151" s="3"/>
      <c r="B151" s="4"/>
      <c r="C151" s="5"/>
      <c r="D151" s="5"/>
      <c r="E151" s="5"/>
      <c r="F151" s="7"/>
      <c r="G151" s="7"/>
      <c r="H151" s="7"/>
      <c r="I151" s="7"/>
      <c r="J151" s="7"/>
    </row>
  </sheetData>
  <mergeCells count="3">
    <mergeCell ref="A1:J1"/>
    <mergeCell ref="A3:J3"/>
    <mergeCell ref="A5:J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F10F3-F151-459D-B8CB-C68D10B60834}">
  <dimension ref="A1:K51"/>
  <sheetViews>
    <sheetView workbookViewId="0">
      <selection activeCell="O25" sqref="O25"/>
    </sheetView>
  </sheetViews>
  <sheetFormatPr baseColWidth="10" defaultColWidth="8.83203125" defaultRowHeight="15" x14ac:dyDescent="0.2"/>
  <cols>
    <col min="1" max="1" width="7.6640625" bestFit="1" customWidth="1"/>
    <col min="2" max="2" width="7.5" bestFit="1" customWidth="1"/>
    <col min="3" max="3" width="12.1640625" bestFit="1" customWidth="1"/>
    <col min="4" max="4" width="27.5" bestFit="1" customWidth="1"/>
    <col min="5" max="6" width="2.83203125" bestFit="1" customWidth="1"/>
    <col min="7" max="7" width="19.1640625" bestFit="1" customWidth="1"/>
    <col min="8" max="11" width="1" bestFit="1" customWidth="1"/>
  </cols>
  <sheetData>
    <row r="1" spans="1:11" ht="20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1" ht="18" x14ac:dyDescent="0.2">
      <c r="A3" s="35" t="s">
        <v>1109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1" ht="16" x14ac:dyDescent="0.2">
      <c r="A5" s="36" t="s">
        <v>1110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1362</v>
      </c>
      <c r="H7" s="1" t="s">
        <v>9</v>
      </c>
      <c r="I7" s="1" t="s">
        <v>9</v>
      </c>
      <c r="J7" s="1" t="s">
        <v>9</v>
      </c>
      <c r="K7" s="1" t="s">
        <v>9</v>
      </c>
    </row>
    <row r="8" spans="1:11" x14ac:dyDescent="0.2">
      <c r="A8" s="3">
        <v>1</v>
      </c>
      <c r="B8" s="4" t="s">
        <v>10</v>
      </c>
      <c r="C8" s="5" t="s">
        <v>1111</v>
      </c>
      <c r="D8" s="5" t="s">
        <v>327</v>
      </c>
      <c r="E8" s="6" t="s">
        <v>13</v>
      </c>
      <c r="F8" s="5" t="s">
        <v>14</v>
      </c>
      <c r="G8" s="8">
        <v>0</v>
      </c>
      <c r="H8" s="7"/>
      <c r="I8" s="7"/>
      <c r="J8" s="7"/>
      <c r="K8" s="7"/>
    </row>
    <row r="9" spans="1:11" x14ac:dyDescent="0.2">
      <c r="A9" s="3">
        <v>3</v>
      </c>
      <c r="B9" s="4" t="s">
        <v>10</v>
      </c>
      <c r="C9" s="5" t="s">
        <v>1112</v>
      </c>
      <c r="D9" s="5" t="s">
        <v>113</v>
      </c>
      <c r="E9" s="6" t="s">
        <v>13</v>
      </c>
      <c r="F9" s="5" t="s">
        <v>14</v>
      </c>
      <c r="G9" s="7">
        <f>SUM(G8)</f>
        <v>0</v>
      </c>
      <c r="H9" s="7"/>
      <c r="I9" s="7"/>
      <c r="J9" s="7"/>
      <c r="K9" s="7"/>
    </row>
    <row r="10" spans="1:11" x14ac:dyDescent="0.2">
      <c r="A10" s="3">
        <v>4</v>
      </c>
      <c r="B10" s="4"/>
      <c r="C10" s="5" t="s">
        <v>14</v>
      </c>
      <c r="D10" s="5" t="s">
        <v>14</v>
      </c>
      <c r="E10" s="6" t="s">
        <v>13</v>
      </c>
      <c r="F10" s="5" t="s">
        <v>14</v>
      </c>
      <c r="G10" s="7"/>
      <c r="H10" s="7"/>
      <c r="I10" s="7"/>
      <c r="J10" s="7"/>
      <c r="K10" s="7"/>
    </row>
    <row r="11" spans="1:11" x14ac:dyDescent="0.2">
      <c r="A11" s="3">
        <v>5</v>
      </c>
      <c r="B11" s="4" t="s">
        <v>10</v>
      </c>
      <c r="C11" s="5" t="s">
        <v>1113</v>
      </c>
      <c r="D11" s="5" t="s">
        <v>12</v>
      </c>
      <c r="E11" s="6" t="s">
        <v>13</v>
      </c>
      <c r="F11" s="5" t="s">
        <v>14</v>
      </c>
      <c r="G11" s="7"/>
      <c r="H11" s="7"/>
      <c r="I11" s="7"/>
      <c r="J11" s="7"/>
      <c r="K11" s="7"/>
    </row>
    <row r="12" spans="1:11" x14ac:dyDescent="0.2">
      <c r="A12" s="3">
        <v>6</v>
      </c>
      <c r="B12" s="4" t="s">
        <v>10</v>
      </c>
      <c r="C12" s="5" t="s">
        <v>1114</v>
      </c>
      <c r="D12" s="5" t="s">
        <v>18</v>
      </c>
      <c r="E12" s="6" t="s">
        <v>13</v>
      </c>
      <c r="F12" s="5" t="s">
        <v>14</v>
      </c>
      <c r="G12" s="7"/>
      <c r="H12" s="7"/>
      <c r="I12" s="7"/>
      <c r="J12" s="7"/>
      <c r="K12" s="7"/>
    </row>
    <row r="13" spans="1:11" x14ac:dyDescent="0.2">
      <c r="A13" s="3">
        <v>7</v>
      </c>
      <c r="B13" s="4" t="s">
        <v>10</v>
      </c>
      <c r="C13" s="5" t="s">
        <v>1115</v>
      </c>
      <c r="D13" s="5" t="s">
        <v>20</v>
      </c>
      <c r="E13" s="6" t="s">
        <v>13</v>
      </c>
      <c r="F13" s="5" t="s">
        <v>14</v>
      </c>
      <c r="G13" s="7"/>
      <c r="H13" s="7"/>
      <c r="I13" s="7"/>
      <c r="J13" s="7"/>
      <c r="K13" s="7"/>
    </row>
    <row r="14" spans="1:11" x14ac:dyDescent="0.2">
      <c r="A14" s="3">
        <v>8</v>
      </c>
      <c r="B14" s="4" t="s">
        <v>10</v>
      </c>
      <c r="C14" s="5" t="s">
        <v>1116</v>
      </c>
      <c r="D14" s="5" t="s">
        <v>22</v>
      </c>
      <c r="E14" s="6" t="s">
        <v>13</v>
      </c>
      <c r="F14" s="5" t="s">
        <v>14</v>
      </c>
      <c r="G14" s="7"/>
      <c r="H14" s="7"/>
      <c r="I14" s="7"/>
      <c r="J14" s="7"/>
      <c r="K14" s="7"/>
    </row>
    <row r="15" spans="1:11" x14ac:dyDescent="0.2">
      <c r="A15" s="3">
        <v>9</v>
      </c>
      <c r="B15" s="4" t="s">
        <v>10</v>
      </c>
      <c r="C15" s="5" t="s">
        <v>1117</v>
      </c>
      <c r="D15" s="5" t="s">
        <v>1118</v>
      </c>
      <c r="E15" s="6" t="s">
        <v>13</v>
      </c>
      <c r="F15" s="5" t="s">
        <v>14</v>
      </c>
      <c r="G15" s="7">
        <v>12000</v>
      </c>
      <c r="H15" s="7"/>
      <c r="I15" s="7"/>
      <c r="J15" s="7"/>
      <c r="K15" s="7"/>
    </row>
    <row r="16" spans="1:11" x14ac:dyDescent="0.2">
      <c r="A16" s="3">
        <v>10</v>
      </c>
      <c r="B16" s="4" t="s">
        <v>10</v>
      </c>
      <c r="C16" s="5" t="s">
        <v>1119</v>
      </c>
      <c r="D16" s="5" t="s">
        <v>405</v>
      </c>
      <c r="E16" s="6" t="s">
        <v>13</v>
      </c>
      <c r="F16" s="5" t="s">
        <v>14</v>
      </c>
      <c r="G16" s="7"/>
      <c r="H16" s="7"/>
      <c r="I16" s="7"/>
      <c r="J16" s="7"/>
      <c r="K16" s="7"/>
    </row>
    <row r="17" spans="1:11" x14ac:dyDescent="0.2">
      <c r="A17" s="3">
        <v>11</v>
      </c>
      <c r="B17" s="4" t="s">
        <v>10</v>
      </c>
      <c r="C17" s="5" t="s">
        <v>1120</v>
      </c>
      <c r="D17" s="5" t="s">
        <v>522</v>
      </c>
      <c r="E17" s="6" t="s">
        <v>13</v>
      </c>
      <c r="F17" s="5" t="s">
        <v>14</v>
      </c>
      <c r="G17" s="7"/>
      <c r="H17" s="7"/>
      <c r="I17" s="7"/>
      <c r="J17" s="7"/>
      <c r="K17" s="7"/>
    </row>
    <row r="18" spans="1:11" x14ac:dyDescent="0.2">
      <c r="A18" s="3">
        <v>12</v>
      </c>
      <c r="B18" s="4" t="s">
        <v>10</v>
      </c>
      <c r="C18" s="5" t="s">
        <v>1121</v>
      </c>
      <c r="D18" s="5" t="s">
        <v>116</v>
      </c>
      <c r="E18" s="6" t="s">
        <v>13</v>
      </c>
      <c r="F18" s="5" t="s">
        <v>14</v>
      </c>
      <c r="G18" s="7"/>
      <c r="H18" s="7"/>
      <c r="I18" s="7"/>
      <c r="J18" s="7"/>
      <c r="K18" s="7"/>
    </row>
    <row r="19" spans="1:11" x14ac:dyDescent="0.2">
      <c r="A19" s="3">
        <v>13</v>
      </c>
      <c r="B19" s="4" t="s">
        <v>10</v>
      </c>
      <c r="C19" s="5" t="s">
        <v>1122</v>
      </c>
      <c r="D19" s="5" t="s">
        <v>40</v>
      </c>
      <c r="E19" s="6" t="s">
        <v>13</v>
      </c>
      <c r="F19" s="5" t="s">
        <v>14</v>
      </c>
      <c r="G19" s="7">
        <v>150</v>
      </c>
      <c r="H19" s="7"/>
      <c r="I19" s="7"/>
      <c r="J19" s="7"/>
      <c r="K19" s="7"/>
    </row>
    <row r="20" spans="1:11" x14ac:dyDescent="0.2">
      <c r="A20" s="3">
        <v>14</v>
      </c>
      <c r="B20" s="4" t="s">
        <v>10</v>
      </c>
      <c r="C20" s="5" t="s">
        <v>1123</v>
      </c>
      <c r="D20" s="5" t="s">
        <v>1124</v>
      </c>
      <c r="E20" s="6" t="s">
        <v>13</v>
      </c>
      <c r="F20" s="5" t="s">
        <v>14</v>
      </c>
      <c r="G20" s="7"/>
      <c r="H20" s="7"/>
      <c r="I20" s="7"/>
      <c r="J20" s="7"/>
      <c r="K20" s="7"/>
    </row>
    <row r="21" spans="1:11" x14ac:dyDescent="0.2">
      <c r="A21" s="3">
        <v>15</v>
      </c>
      <c r="B21" s="4" t="s">
        <v>10</v>
      </c>
      <c r="C21" s="5" t="s">
        <v>1125</v>
      </c>
      <c r="D21" s="5" t="s">
        <v>56</v>
      </c>
      <c r="E21" s="6" t="s">
        <v>13</v>
      </c>
      <c r="F21" s="5" t="s">
        <v>14</v>
      </c>
      <c r="G21" s="7">
        <v>0</v>
      </c>
      <c r="H21" s="7"/>
      <c r="I21" s="7"/>
      <c r="J21" s="7"/>
      <c r="K21" s="7"/>
    </row>
    <row r="22" spans="1:11" x14ac:dyDescent="0.2">
      <c r="A22" s="3">
        <v>16</v>
      </c>
      <c r="B22" s="4" t="s">
        <v>10</v>
      </c>
      <c r="C22" s="5" t="s">
        <v>1126</v>
      </c>
      <c r="D22" s="5" t="s">
        <v>58</v>
      </c>
      <c r="E22" s="6" t="s">
        <v>13</v>
      </c>
      <c r="F22" s="5" t="s">
        <v>14</v>
      </c>
      <c r="G22" s="7"/>
      <c r="H22" s="7"/>
      <c r="I22" s="7"/>
      <c r="J22" s="7"/>
      <c r="K22" s="7"/>
    </row>
    <row r="23" spans="1:11" x14ac:dyDescent="0.2">
      <c r="A23" s="3">
        <v>17</v>
      </c>
      <c r="B23" s="4" t="s">
        <v>10</v>
      </c>
      <c r="C23" s="5" t="s">
        <v>1127</v>
      </c>
      <c r="D23" s="5" t="s">
        <v>60</v>
      </c>
      <c r="E23" s="6" t="s">
        <v>13</v>
      </c>
      <c r="F23" s="5" t="s">
        <v>14</v>
      </c>
      <c r="G23" s="7">
        <v>27591.66</v>
      </c>
      <c r="H23" s="7"/>
      <c r="I23" s="7"/>
      <c r="J23" s="7"/>
      <c r="K23" s="7"/>
    </row>
    <row r="24" spans="1:11" x14ac:dyDescent="0.2">
      <c r="A24" s="3">
        <v>18</v>
      </c>
      <c r="B24" s="4" t="s">
        <v>10</v>
      </c>
      <c r="C24" s="5" t="s">
        <v>1128</v>
      </c>
      <c r="D24" s="5" t="s">
        <v>83</v>
      </c>
      <c r="E24" s="6" t="s">
        <v>13</v>
      </c>
      <c r="F24" s="5" t="s">
        <v>14</v>
      </c>
      <c r="G24" s="7"/>
      <c r="H24" s="7"/>
      <c r="I24" s="7"/>
      <c r="J24" s="7"/>
      <c r="K24" s="7"/>
    </row>
    <row r="25" spans="1:11" x14ac:dyDescent="0.2">
      <c r="A25" s="3">
        <v>19</v>
      </c>
      <c r="B25" s="4" t="s">
        <v>10</v>
      </c>
      <c r="C25" s="5" t="s">
        <v>1129</v>
      </c>
      <c r="D25" s="5" t="s">
        <v>26</v>
      </c>
      <c r="E25" s="6" t="s">
        <v>13</v>
      </c>
      <c r="F25" s="5" t="s">
        <v>14</v>
      </c>
      <c r="G25" s="8"/>
      <c r="H25" s="7"/>
      <c r="I25" s="7"/>
      <c r="J25" s="7"/>
      <c r="K25" s="7"/>
    </row>
    <row r="26" spans="1:11" x14ac:dyDescent="0.2">
      <c r="A26" s="3">
        <v>21</v>
      </c>
      <c r="B26" s="4" t="s">
        <v>10</v>
      </c>
      <c r="C26" s="5" t="s">
        <v>1130</v>
      </c>
      <c r="D26" s="5" t="s">
        <v>230</v>
      </c>
      <c r="E26" s="6" t="s">
        <v>13</v>
      </c>
      <c r="F26" s="5" t="s">
        <v>14</v>
      </c>
      <c r="G26" s="8">
        <f>SUM(G11:G25)</f>
        <v>39741.660000000003</v>
      </c>
      <c r="H26" s="7"/>
      <c r="I26" s="7"/>
      <c r="J26" s="7"/>
      <c r="K26" s="7"/>
    </row>
    <row r="27" spans="1:11" ht="16" thickBot="1" x14ac:dyDescent="0.25">
      <c r="A27" s="3">
        <v>23</v>
      </c>
      <c r="B27" s="4" t="s">
        <v>10</v>
      </c>
      <c r="C27" s="5" t="s">
        <v>1131</v>
      </c>
      <c r="D27" s="5" t="s">
        <v>1132</v>
      </c>
      <c r="E27" s="6" t="s">
        <v>13</v>
      </c>
      <c r="F27" s="5" t="s">
        <v>14</v>
      </c>
      <c r="G27" s="9">
        <f>G9-G26</f>
        <v>-39741.660000000003</v>
      </c>
      <c r="H27" s="7"/>
      <c r="I27" s="7"/>
      <c r="J27" s="7"/>
      <c r="K27" s="7"/>
    </row>
    <row r="28" spans="1:11" ht="16" thickTop="1" x14ac:dyDescent="0.2">
      <c r="A28" s="3"/>
      <c r="B28" s="4"/>
      <c r="C28" s="5"/>
      <c r="D28" s="5"/>
      <c r="E28" s="6"/>
      <c r="F28" s="5"/>
      <c r="G28" s="7"/>
      <c r="H28" s="7"/>
      <c r="I28" s="7"/>
      <c r="J28" s="7"/>
      <c r="K28" s="7"/>
    </row>
    <row r="29" spans="1:11" x14ac:dyDescent="0.2">
      <c r="A29" s="3"/>
      <c r="B29" s="4"/>
      <c r="C29" s="5"/>
      <c r="D29" s="5"/>
      <c r="E29" s="6"/>
      <c r="F29" s="5"/>
      <c r="G29" s="7"/>
      <c r="H29" s="7"/>
      <c r="I29" s="7"/>
      <c r="J29" s="7"/>
      <c r="K29" s="7"/>
    </row>
    <row r="30" spans="1:11" x14ac:dyDescent="0.2">
      <c r="A30" s="3"/>
      <c r="B30" s="4"/>
      <c r="C30" s="5"/>
      <c r="D30" s="5"/>
      <c r="E30" s="6"/>
      <c r="F30" s="5"/>
      <c r="G30" s="7"/>
      <c r="H30" s="7"/>
      <c r="I30" s="7"/>
      <c r="J30" s="7"/>
      <c r="K30" s="7"/>
    </row>
    <row r="31" spans="1:11" x14ac:dyDescent="0.2">
      <c r="A31" s="3"/>
      <c r="B31" s="4"/>
      <c r="C31" s="5"/>
      <c r="D31" s="5"/>
      <c r="E31" s="6"/>
      <c r="F31" s="5"/>
      <c r="G31" s="7"/>
      <c r="H31" s="7"/>
      <c r="I31" s="7"/>
      <c r="J31" s="7"/>
      <c r="K31" s="7"/>
    </row>
    <row r="32" spans="1:11" x14ac:dyDescent="0.2">
      <c r="A32" s="3"/>
      <c r="B32" s="4"/>
      <c r="C32" s="5"/>
      <c r="D32" s="5"/>
      <c r="E32" s="6"/>
      <c r="F32" s="5"/>
      <c r="G32" s="7"/>
      <c r="H32" s="7"/>
      <c r="I32" s="7"/>
      <c r="J32" s="7"/>
      <c r="K32" s="7"/>
    </row>
    <row r="33" spans="1:11" x14ac:dyDescent="0.2">
      <c r="A33" s="3"/>
      <c r="B33" s="4"/>
      <c r="C33" s="5"/>
      <c r="D33" s="5"/>
      <c r="E33" s="6"/>
      <c r="F33" s="5"/>
      <c r="G33" s="7"/>
      <c r="H33" s="7"/>
      <c r="I33" s="7"/>
      <c r="J33" s="7"/>
      <c r="K33" s="7"/>
    </row>
    <row r="34" spans="1:11" x14ac:dyDescent="0.2">
      <c r="A34" s="3"/>
      <c r="B34" s="4"/>
      <c r="C34" s="5"/>
      <c r="D34" s="5"/>
      <c r="E34" s="6"/>
      <c r="F34" s="5"/>
      <c r="G34" s="7"/>
      <c r="H34" s="7"/>
      <c r="I34" s="7"/>
      <c r="J34" s="7"/>
      <c r="K34" s="7"/>
    </row>
    <row r="35" spans="1:11" x14ac:dyDescent="0.2">
      <c r="A35" s="3"/>
      <c r="B35" s="4"/>
      <c r="C35" s="5"/>
      <c r="D35" s="5"/>
      <c r="E35" s="6"/>
      <c r="F35" s="5"/>
      <c r="G35" s="7"/>
      <c r="H35" s="7"/>
      <c r="I35" s="7"/>
      <c r="J35" s="7"/>
      <c r="K35" s="7"/>
    </row>
    <row r="36" spans="1:11" x14ac:dyDescent="0.2">
      <c r="A36" s="3"/>
      <c r="B36" s="4"/>
      <c r="C36" s="5"/>
      <c r="D36" s="5"/>
      <c r="E36" s="6"/>
      <c r="F36" s="5"/>
      <c r="G36" s="7"/>
      <c r="H36" s="7"/>
      <c r="I36" s="7"/>
      <c r="J36" s="7"/>
      <c r="K36" s="7"/>
    </row>
    <row r="37" spans="1:11" x14ac:dyDescent="0.2">
      <c r="A37" s="3"/>
      <c r="B37" s="4"/>
      <c r="C37" s="5"/>
      <c r="D37" s="5"/>
      <c r="E37" s="6"/>
      <c r="F37" s="5"/>
      <c r="G37" s="7"/>
      <c r="H37" s="7"/>
      <c r="I37" s="7"/>
      <c r="J37" s="7"/>
      <c r="K37" s="7"/>
    </row>
    <row r="38" spans="1:11" x14ac:dyDescent="0.2">
      <c r="A38" s="3"/>
      <c r="B38" s="4"/>
      <c r="C38" s="5"/>
      <c r="D38" s="5"/>
      <c r="E38" s="6"/>
      <c r="F38" s="5"/>
      <c r="G38" s="7"/>
      <c r="H38" s="7"/>
      <c r="I38" s="7"/>
      <c r="J38" s="7"/>
      <c r="K38" s="7"/>
    </row>
    <row r="39" spans="1:11" x14ac:dyDescent="0.2">
      <c r="A39" s="3"/>
      <c r="B39" s="4"/>
      <c r="C39" s="5"/>
      <c r="D39" s="5"/>
      <c r="E39" s="6"/>
      <c r="F39" s="5"/>
      <c r="G39" s="7"/>
      <c r="H39" s="7"/>
      <c r="I39" s="7"/>
      <c r="J39" s="7"/>
      <c r="K39" s="7"/>
    </row>
    <row r="40" spans="1:11" x14ac:dyDescent="0.2">
      <c r="A40" s="3"/>
      <c r="B40" s="4"/>
      <c r="C40" s="5"/>
      <c r="D40" s="5"/>
      <c r="E40" s="6"/>
      <c r="F40" s="5"/>
      <c r="G40" s="7"/>
      <c r="H40" s="7"/>
      <c r="I40" s="7"/>
      <c r="J40" s="7"/>
      <c r="K40" s="7"/>
    </row>
    <row r="41" spans="1:11" x14ac:dyDescent="0.2">
      <c r="A41" s="3"/>
      <c r="B41" s="4"/>
      <c r="C41" s="5"/>
      <c r="D41" s="5"/>
      <c r="E41" s="6"/>
      <c r="F41" s="5"/>
      <c r="G41" s="7"/>
      <c r="H41" s="7"/>
      <c r="I41" s="7"/>
      <c r="J41" s="7"/>
      <c r="K41" s="7"/>
    </row>
    <row r="42" spans="1:11" x14ac:dyDescent="0.2">
      <c r="A42" s="3"/>
      <c r="B42" s="4"/>
      <c r="C42" s="5"/>
      <c r="D42" s="5"/>
      <c r="E42" s="6"/>
      <c r="F42" s="5"/>
      <c r="G42" s="7"/>
      <c r="H42" s="7"/>
      <c r="I42" s="7"/>
      <c r="J42" s="7"/>
      <c r="K42" s="7"/>
    </row>
    <row r="43" spans="1:11" x14ac:dyDescent="0.2">
      <c r="A43" s="3"/>
      <c r="B43" s="4"/>
      <c r="C43" s="5"/>
      <c r="D43" s="5"/>
      <c r="E43" s="6"/>
      <c r="F43" s="5"/>
      <c r="G43" s="7"/>
      <c r="H43" s="7"/>
      <c r="I43" s="7"/>
      <c r="J43" s="7"/>
      <c r="K43" s="7"/>
    </row>
    <row r="44" spans="1:11" x14ac:dyDescent="0.2">
      <c r="A44" s="3"/>
      <c r="B44" s="4"/>
      <c r="C44" s="5"/>
      <c r="D44" s="5"/>
      <c r="E44" s="6"/>
      <c r="F44" s="5"/>
      <c r="G44" s="7"/>
      <c r="H44" s="7"/>
      <c r="I44" s="7"/>
      <c r="J44" s="7"/>
      <c r="K44" s="7"/>
    </row>
    <row r="45" spans="1:11" x14ac:dyDescent="0.2">
      <c r="A45" s="3"/>
      <c r="B45" s="4"/>
      <c r="C45" s="5"/>
      <c r="D45" s="5"/>
      <c r="E45" s="6"/>
      <c r="F45" s="5"/>
      <c r="G45" s="7"/>
      <c r="H45" s="7"/>
      <c r="I45" s="7"/>
      <c r="J45" s="7"/>
      <c r="K45" s="7"/>
    </row>
    <row r="46" spans="1:11" x14ac:dyDescent="0.2">
      <c r="A46" s="3"/>
      <c r="B46" s="4"/>
      <c r="C46" s="5"/>
      <c r="D46" s="5"/>
      <c r="E46" s="6"/>
      <c r="F46" s="5"/>
      <c r="G46" s="7"/>
      <c r="H46" s="7"/>
      <c r="I46" s="7"/>
      <c r="J46" s="7"/>
      <c r="K46" s="7"/>
    </row>
    <row r="47" spans="1:11" x14ac:dyDescent="0.2">
      <c r="A47" s="3"/>
      <c r="B47" s="4"/>
      <c r="C47" s="5"/>
      <c r="D47" s="5"/>
      <c r="E47" s="6"/>
      <c r="F47" s="5"/>
      <c r="G47" s="7"/>
      <c r="H47" s="7"/>
      <c r="I47" s="7"/>
      <c r="J47" s="7"/>
      <c r="K47" s="7"/>
    </row>
    <row r="48" spans="1:11" x14ac:dyDescent="0.2">
      <c r="A48" s="3"/>
      <c r="B48" s="4"/>
      <c r="C48" s="5"/>
      <c r="D48" s="5"/>
      <c r="E48" s="6"/>
      <c r="F48" s="5"/>
      <c r="G48" s="7"/>
      <c r="H48" s="7"/>
      <c r="I48" s="7"/>
      <c r="J48" s="7"/>
      <c r="K48" s="7"/>
    </row>
    <row r="49" spans="1:11" x14ac:dyDescent="0.2">
      <c r="A49" s="3"/>
      <c r="B49" s="4"/>
      <c r="C49" s="5"/>
      <c r="D49" s="5"/>
      <c r="E49" s="6"/>
      <c r="F49" s="5"/>
      <c r="G49" s="7"/>
      <c r="H49" s="7"/>
      <c r="I49" s="7"/>
      <c r="J49" s="7"/>
      <c r="K49" s="7"/>
    </row>
    <row r="50" spans="1:11" x14ac:dyDescent="0.2">
      <c r="A50" s="3"/>
      <c r="B50" s="4"/>
      <c r="C50" s="5"/>
      <c r="D50" s="5"/>
      <c r="E50" s="6"/>
      <c r="F50" s="5"/>
      <c r="G50" s="7"/>
      <c r="H50" s="7"/>
      <c r="I50" s="7"/>
      <c r="J50" s="7"/>
      <c r="K50" s="7"/>
    </row>
    <row r="51" spans="1:11" x14ac:dyDescent="0.2">
      <c r="A51" s="3"/>
      <c r="B51" s="4"/>
      <c r="C51" s="5"/>
      <c r="D51" s="5"/>
      <c r="E51" s="6"/>
      <c r="F51" s="5"/>
      <c r="G51" s="7"/>
      <c r="H51" s="7"/>
      <c r="I51" s="7"/>
      <c r="J51" s="7"/>
      <c r="K51" s="7"/>
    </row>
  </sheetData>
  <mergeCells count="3">
    <mergeCell ref="A1:K1"/>
    <mergeCell ref="A3:K3"/>
    <mergeCell ref="A5:K5"/>
  </mergeCells>
  <pageMargins left="0.7" right="0.7" top="0.75" bottom="0.75" header="0.3" footer="0.3"/>
  <pageSetup orientation="portrait" r:id="rId1"/>
  <headerFooter>
    <oddFooter>&amp;L&amp;LCarleton University Student Association&amp;C&amp;C&amp;D &amp;T&amp;R&amp;R&amp;P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56</vt:i4>
      </vt:variant>
    </vt:vector>
  </HeadingPairs>
  <TitlesOfParts>
    <vt:vector size="85" baseType="lpstr">
      <vt:lpstr>IS-TOTAL</vt:lpstr>
      <vt:lpstr> IS-GENERAL</vt:lpstr>
      <vt:lpstr>IS-AD</vt:lpstr>
      <vt:lpstr>IS-WO</vt:lpstr>
      <vt:lpstr>IS-SS</vt:lpstr>
      <vt:lpstr>IS-EX</vt:lpstr>
      <vt:lpstr>IS-SI</vt:lpstr>
      <vt:lpstr>IS-WI</vt:lpstr>
      <vt:lpstr>IS-IN</vt:lpstr>
      <vt:lpstr>IS-RO</vt:lpstr>
      <vt:lpstr>IS-FC</vt:lpstr>
      <vt:lpstr>IS-US</vt:lpstr>
      <vt:lpstr>IS-SP</vt:lpstr>
      <vt:lpstr>IS-IS</vt:lpstr>
      <vt:lpstr>IS-PS</vt:lpstr>
      <vt:lpstr>IS-OL</vt:lpstr>
      <vt:lpstr>IS-AB</vt:lpstr>
      <vt:lpstr>IS-HW</vt:lpstr>
      <vt:lpstr>IS-HA</vt:lpstr>
      <vt:lpstr>IS-GL</vt:lpstr>
      <vt:lpstr>IS-FD</vt:lpstr>
      <vt:lpstr>IS-PR</vt:lpstr>
      <vt:lpstr>IS-EL</vt:lpstr>
      <vt:lpstr>IS-DS</vt:lpstr>
      <vt:lpstr>IS-CO</vt:lpstr>
      <vt:lpstr>IS-CM</vt:lpstr>
      <vt:lpstr>IS-CL</vt:lpstr>
      <vt:lpstr>IS-BU</vt:lpstr>
      <vt:lpstr>Sheet1</vt:lpstr>
      <vt:lpstr>' IS-GENERAL'!Print_Area</vt:lpstr>
      <vt:lpstr>'IS-AB'!Print_Area</vt:lpstr>
      <vt:lpstr>'IS-AD'!Print_Area</vt:lpstr>
      <vt:lpstr>'IS-BU'!Print_Area</vt:lpstr>
      <vt:lpstr>'IS-CL'!Print_Area</vt:lpstr>
      <vt:lpstr>'IS-CM'!Print_Area</vt:lpstr>
      <vt:lpstr>'IS-CO'!Print_Area</vt:lpstr>
      <vt:lpstr>'IS-DS'!Print_Area</vt:lpstr>
      <vt:lpstr>'IS-EL'!Print_Area</vt:lpstr>
      <vt:lpstr>'IS-EX'!Print_Area</vt:lpstr>
      <vt:lpstr>'IS-FC'!Print_Area</vt:lpstr>
      <vt:lpstr>'IS-FD'!Print_Area</vt:lpstr>
      <vt:lpstr>'IS-GL'!Print_Area</vt:lpstr>
      <vt:lpstr>'IS-HA'!Print_Area</vt:lpstr>
      <vt:lpstr>'IS-HW'!Print_Area</vt:lpstr>
      <vt:lpstr>'IS-IN'!Print_Area</vt:lpstr>
      <vt:lpstr>'IS-IS'!Print_Area</vt:lpstr>
      <vt:lpstr>'IS-OL'!Print_Area</vt:lpstr>
      <vt:lpstr>'IS-PR'!Print_Area</vt:lpstr>
      <vt:lpstr>'IS-PS'!Print_Area</vt:lpstr>
      <vt:lpstr>'IS-RO'!Print_Area</vt:lpstr>
      <vt:lpstr>'IS-SI'!Print_Area</vt:lpstr>
      <vt:lpstr>'IS-SP'!Print_Area</vt:lpstr>
      <vt:lpstr>'IS-SS'!Print_Area</vt:lpstr>
      <vt:lpstr>'IS-TOTAL'!Print_Area</vt:lpstr>
      <vt:lpstr>'IS-US'!Print_Area</vt:lpstr>
      <vt:lpstr>'IS-WI'!Print_Area</vt:lpstr>
      <vt:lpstr>'IS-WO'!Print_Area</vt:lpstr>
      <vt:lpstr>' IS-GENERAL'!Print_Titles</vt:lpstr>
      <vt:lpstr>'IS-AB'!Print_Titles</vt:lpstr>
      <vt:lpstr>'IS-AD'!Print_Titles</vt:lpstr>
      <vt:lpstr>'IS-BU'!Print_Titles</vt:lpstr>
      <vt:lpstr>'IS-CL'!Print_Titles</vt:lpstr>
      <vt:lpstr>'IS-CM'!Print_Titles</vt:lpstr>
      <vt:lpstr>'IS-CO'!Print_Titles</vt:lpstr>
      <vt:lpstr>'IS-DS'!Print_Titles</vt:lpstr>
      <vt:lpstr>'IS-EL'!Print_Titles</vt:lpstr>
      <vt:lpstr>'IS-EX'!Print_Titles</vt:lpstr>
      <vt:lpstr>'IS-FC'!Print_Titles</vt:lpstr>
      <vt:lpstr>'IS-FD'!Print_Titles</vt:lpstr>
      <vt:lpstr>'IS-GL'!Print_Titles</vt:lpstr>
      <vt:lpstr>'IS-HA'!Print_Titles</vt:lpstr>
      <vt:lpstr>'IS-HW'!Print_Titles</vt:lpstr>
      <vt:lpstr>'IS-IN'!Print_Titles</vt:lpstr>
      <vt:lpstr>'IS-IS'!Print_Titles</vt:lpstr>
      <vt:lpstr>'IS-OL'!Print_Titles</vt:lpstr>
      <vt:lpstr>'IS-PR'!Print_Titles</vt:lpstr>
      <vt:lpstr>'IS-PS'!Print_Titles</vt:lpstr>
      <vt:lpstr>'IS-RO'!Print_Titles</vt:lpstr>
      <vt:lpstr>'IS-SI'!Print_Titles</vt:lpstr>
      <vt:lpstr>'IS-SP'!Print_Titles</vt:lpstr>
      <vt:lpstr>'IS-SS'!Print_Titles</vt:lpstr>
      <vt:lpstr>'IS-TOTAL'!Print_Titles</vt:lpstr>
      <vt:lpstr>'IS-US'!Print_Titles</vt:lpstr>
      <vt:lpstr>'IS-WI'!Print_Titles</vt:lpstr>
      <vt:lpstr>'IS-WO'!Print_Titles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Yu</dc:creator>
  <cp:lastModifiedBy>Om Maradia</cp:lastModifiedBy>
  <dcterms:created xsi:type="dcterms:W3CDTF">2024-11-25T15:33:55Z</dcterms:created>
  <dcterms:modified xsi:type="dcterms:W3CDTF">2025-10-24T20:49:16Z</dcterms:modified>
</cp:coreProperties>
</file>